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tabRatio="500" activeTab="0"/>
  </bookViews>
  <sheets>
    <sheet name="Laburpena" sheetId="1" r:id="rId1"/>
    <sheet name="Gastuak" sheetId="2" r:id="rId2"/>
    <sheet name="Sarrerak" sheetId="3" r:id="rId3"/>
  </sheets>
  <definedNames>
    <definedName name="_xlnm.Print_Area" localSheetId="0">'Laburpena'!$A$4:$O$80</definedName>
  </definedNames>
  <calcPr fullCalcOnLoad="1"/>
</workbook>
</file>

<file path=xl/sharedStrings.xml><?xml version="1.0" encoding="utf-8"?>
<sst xmlns="http://schemas.openxmlformats.org/spreadsheetml/2006/main" count="2421" uniqueCount="1372">
  <si>
    <t>Dep</t>
  </si>
  <si>
    <t>Sek</t>
  </si>
  <si>
    <t>Izena</t>
  </si>
  <si>
    <t>Progr.</t>
  </si>
  <si>
    <t>Gastuak programaka</t>
  </si>
  <si>
    <t>%</t>
  </si>
  <si>
    <t>Gastuak sailaka</t>
  </si>
  <si>
    <t>Gastuak Departamentuka</t>
  </si>
  <si>
    <t>Dirusarrerak sailaka</t>
  </si>
  <si>
    <t>Dirusarrerak Departamentuka</t>
  </si>
  <si>
    <t>Sail bakoitzaren  defizita</t>
  </si>
  <si>
    <t>ZERBITZU OROKORRAK</t>
  </si>
  <si>
    <t>GOBERNU ORGANOAK</t>
  </si>
  <si>
    <t>ADMINISTRAZIO OROKORRA</t>
  </si>
  <si>
    <t>BAKE EPAITEGIA</t>
  </si>
  <si>
    <t>INFORMATIKA SAILA</t>
  </si>
  <si>
    <t>EKONOMIA OGASUN ETA ONDAREA</t>
  </si>
  <si>
    <t>HIRIGINTZA – ETXEBIZITZA</t>
  </si>
  <si>
    <t>PLANEAMENDUA</t>
  </si>
  <si>
    <t>BABES ZIBILA ETA HIRIT.SEGURTA</t>
  </si>
  <si>
    <t>UDALTZAINGOA</t>
  </si>
  <si>
    <t>ZERBITZU PUBLIKOAK</t>
  </si>
  <si>
    <t>KALE ETA ZABOR BILKETA</t>
  </si>
  <si>
    <t>ZERBITZU BRIGADA</t>
  </si>
  <si>
    <t>UR ZERBITZUA</t>
  </si>
  <si>
    <t>ELEKTRIKARIA</t>
  </si>
  <si>
    <t>HEZKUNTZA</t>
  </si>
  <si>
    <t>ELIZALDE HERRI ESKOLA</t>
  </si>
  <si>
    <t>HAURTZARO IKASTOLA</t>
  </si>
  <si>
    <t>PARTZUERGOA</t>
  </si>
  <si>
    <t>EUSKARA</t>
  </si>
  <si>
    <t>KULTURA</t>
  </si>
  <si>
    <t>BIBLIOTEKA</t>
  </si>
  <si>
    <t>MENDIAK ETA INGURUMENA</t>
  </si>
  <si>
    <t>BASOZAINTZA</t>
  </si>
  <si>
    <t>AIAKO HARRIA</t>
  </si>
  <si>
    <t>GIZARTE ZERBITZUAK</t>
  </si>
  <si>
    <t>3. ADINA</t>
  </si>
  <si>
    <t>ETXEZ-ETXEKO LAGUNTZA</t>
  </si>
  <si>
    <t>BERDINTASUN SAILA</t>
  </si>
  <si>
    <t>GAZTEDIA ETA KIROLA</t>
  </si>
  <si>
    <t>GAZTEDIA</t>
  </si>
  <si>
    <t>KIROLA</t>
  </si>
  <si>
    <t>Orgánica
Organikoa</t>
  </si>
  <si>
    <t>Funcional(5)
Funtzionala(5)</t>
  </si>
  <si>
    <t>PARTIDA</t>
  </si>
  <si>
    <t>Deskribapena</t>
  </si>
  <si>
    <t xml:space="preserve">
Zenbatekoa</t>
  </si>
  <si>
    <t xml:space="preserve">0101  </t>
  </si>
  <si>
    <t>91200</t>
  </si>
  <si>
    <t xml:space="preserve">0101.100.912.00.01            </t>
  </si>
  <si>
    <t xml:space="preserve">GOBERNU ORGANOAK ETA ZUZENDARITZAKO PERTSONALA                             </t>
  </si>
  <si>
    <t xml:space="preserve">0101.120.912.00.01            </t>
  </si>
  <si>
    <t xml:space="preserve">ORDAINSARIAK: FUNTZIONARIEN OINARRIAK                                      </t>
  </si>
  <si>
    <t xml:space="preserve">0101.121.912.00.01            </t>
  </si>
  <si>
    <t xml:space="preserve">ORDAINSARIAK: FUNTZIONARIEN OSAG.                                          </t>
  </si>
  <si>
    <t xml:space="preserve">0101.160.912.00.01            </t>
  </si>
  <si>
    <t xml:space="preserve">GIZARTE SEGURANTZA                                                         </t>
  </si>
  <si>
    <t xml:space="preserve">0101.162.912.00.01            </t>
  </si>
  <si>
    <t xml:space="preserve">BESTE GASTUAK ZINEGOTZIA                                                   </t>
  </si>
  <si>
    <t xml:space="preserve">0101.162.912.00.05            </t>
  </si>
  <si>
    <t xml:space="preserve">ASEGURUA                                                                   </t>
  </si>
  <si>
    <t>0101.204.912.00.01</t>
  </si>
  <si>
    <t>ERRENTAMENTUA: FUNTZIO ANITZEKO EKIPOA</t>
  </si>
  <si>
    <t xml:space="preserve">0101.220.912.00.01            </t>
  </si>
  <si>
    <t xml:space="preserve">BULEGO MATERIALA                                                           </t>
  </si>
  <si>
    <t xml:space="preserve">0101.222.912.00.01            </t>
  </si>
  <si>
    <t xml:space="preserve">KOMUNIKAZIOAK                                                              </t>
  </si>
  <si>
    <t xml:space="preserve">0101.226.912.00.01            </t>
  </si>
  <si>
    <t xml:space="preserve">BESTE HAINBAT GASTU                                                        </t>
  </si>
  <si>
    <t xml:space="preserve">0101.226.912.00.02            </t>
  </si>
  <si>
    <t xml:space="preserve">PROTOKOLA ETA ORDEZKAPEN ARRETAK                                           </t>
  </si>
  <si>
    <t xml:space="preserve">0101.226.912.00.03            </t>
  </si>
  <si>
    <t xml:space="preserve">PUBLIZITATE ETA PROPAGANDA                                                 </t>
  </si>
  <si>
    <t xml:space="preserve">0101.231.912.00.01            </t>
  </si>
  <si>
    <t xml:space="preserve">DIETAK, LOKOMOZIOA                                                         </t>
  </si>
  <si>
    <t>0101.419.912.00.01</t>
  </si>
  <si>
    <t>DIRULAGUNTZA: UDALBILTZA</t>
  </si>
  <si>
    <t xml:space="preserve">0101.471.912.00.02            </t>
  </si>
  <si>
    <t xml:space="preserve">DIRULAGUNTZA: PARTIDU, ZINEGOTZIAK                                         </t>
  </si>
  <si>
    <t xml:space="preserve">0101.480.912.00.01            </t>
  </si>
  <si>
    <t xml:space="preserve">DIRULAGUNTZA: DENDARI ELKARTEA                                             </t>
  </si>
  <si>
    <t xml:space="preserve">0101.481.912.00.05            </t>
  </si>
  <si>
    <t xml:space="preserve">EKARPENA: EUDEL                                                            </t>
  </si>
  <si>
    <t>Guztira Gobernu Organoen programa</t>
  </si>
  <si>
    <t>GUZTIRA Gobernu Organoen Departamentua</t>
  </si>
  <si>
    <t xml:space="preserve">0102  </t>
  </si>
  <si>
    <t>21100</t>
  </si>
  <si>
    <t xml:space="preserve">0102.161.211.00.01            </t>
  </si>
  <si>
    <t xml:space="preserve">APARTEKO PENTSIOAK                                                         </t>
  </si>
  <si>
    <t>Guztira Pentsioak programa</t>
  </si>
  <si>
    <t xml:space="preserve">0102.120.920.00.01            </t>
  </si>
  <si>
    <t xml:space="preserve">ORDAINSARIAK: FUNTZIONARIEN OINARRIZKOAK                                   </t>
  </si>
  <si>
    <t xml:space="preserve">0102.121.920.00.01            </t>
  </si>
  <si>
    <t xml:space="preserve">ORDAINSARIAK: FUNTZIONARIEN OSAGARRIAK                                     </t>
  </si>
  <si>
    <t xml:space="preserve">0102.130.920.00.01            </t>
  </si>
  <si>
    <t xml:space="preserve">ORDAINSARIAK: LABORAL FINKOAK                                              </t>
  </si>
  <si>
    <t xml:space="preserve">0102.131.920.00.01            </t>
  </si>
  <si>
    <t xml:space="preserve">ORDAINSARIAK: LABORAL ALDAKORRAK                                           </t>
  </si>
  <si>
    <t xml:space="preserve">0102.141.920.00.01            </t>
  </si>
  <si>
    <t xml:space="preserve">EZUSTEKO ETA BESTELAKOAK                                                   </t>
  </si>
  <si>
    <t xml:space="preserve">0102.160.920.00.01            </t>
  </si>
  <si>
    <t xml:space="preserve">0102.160.920.00.04            </t>
  </si>
  <si>
    <t xml:space="preserve">ELKARKIDETZA: UDALAREN KARGU                                               </t>
  </si>
  <si>
    <t xml:space="preserve">0102.162.920.00.01            </t>
  </si>
  <si>
    <t xml:space="preserve">BESTE GASTUAK: FUNTZIONARIAK                                               </t>
  </si>
  <si>
    <t xml:space="preserve">0102.162.920.00.05            </t>
  </si>
  <si>
    <t xml:space="preserve">PERTSONEN BIZITZA ASEGURUA.                                                </t>
  </si>
  <si>
    <t xml:space="preserve">0102.163.920.00.01            </t>
  </si>
  <si>
    <t xml:space="preserve">BESTE GASTUAK: LABORALAK                                                   </t>
  </si>
  <si>
    <t xml:space="preserve">0102.204.920.00.01            </t>
  </si>
  <si>
    <t xml:space="preserve">ERRENTAMENTUAK: FOTOKOPIGAILUAK                                            </t>
  </si>
  <si>
    <t>92000</t>
  </si>
  <si>
    <t xml:space="preserve">0102.211.920.00.01            </t>
  </si>
  <si>
    <t xml:space="preserve">KONPONK. ETA MANTENUA: ERAIKUNTZAK                                         </t>
  </si>
  <si>
    <t xml:space="preserve">0102.212.920.00.01            </t>
  </si>
  <si>
    <t xml:space="preserve">KONP. MANTEN: MAKIN. OFIZINA EKIPOA                                        </t>
  </si>
  <si>
    <t xml:space="preserve">0102.214.920.00.01            </t>
  </si>
  <si>
    <t xml:space="preserve">KONPONK. ETA MANTENUA: ALTZARIAK                                           </t>
  </si>
  <si>
    <t xml:space="preserve">0102.220.920.00.01            </t>
  </si>
  <si>
    <t xml:space="preserve">0102.221.920.00.01            </t>
  </si>
  <si>
    <t xml:space="preserve">ENERGIA ELEKTRIKOA: UDALETXEA                                              </t>
  </si>
  <si>
    <t xml:space="preserve">0102.221.920.00.04            </t>
  </si>
  <si>
    <t xml:space="preserve">ERREGAI ETA KARBURANTEAK.                                                  </t>
  </si>
  <si>
    <t xml:space="preserve">0102.221.920.00.09            </t>
  </si>
  <si>
    <t xml:space="preserve">GARBIKETA ETA TXUKUNKETA EKOIZKIAK                                         </t>
  </si>
  <si>
    <t xml:space="preserve">0102.222.920.00.01            </t>
  </si>
  <si>
    <t xml:space="preserve">KOMUNIKAZIOAK.                                                             </t>
  </si>
  <si>
    <t xml:space="preserve">0102.224.920.00.01            </t>
  </si>
  <si>
    <t xml:space="preserve">ASEGURU PRIMAK                                                             </t>
  </si>
  <si>
    <t xml:space="preserve">0102.226.920.00.03            </t>
  </si>
  <si>
    <t xml:space="preserve">0102.226.920.00.04            </t>
  </si>
  <si>
    <t xml:space="preserve">GASTU JURIDIKOAK                                                           </t>
  </si>
  <si>
    <t xml:space="preserve">0102.226.920.00.99            </t>
  </si>
  <si>
    <t xml:space="preserve">0102.227.920.00.01            </t>
  </si>
  <si>
    <t xml:space="preserve">GARBIKETA KONTRATUA                                                        </t>
  </si>
  <si>
    <t>0102.227.920.00.04</t>
  </si>
  <si>
    <t>KONTRATUA: ARTXIBOKO LANAK</t>
  </si>
  <si>
    <t xml:space="preserve">0102.227.920.00.05            </t>
  </si>
  <si>
    <t xml:space="preserve">ARTXIBOKO LIBURU BAT BERRITU                                               </t>
  </si>
  <si>
    <t xml:space="preserve">0102.227.920.00.08            </t>
  </si>
  <si>
    <t xml:space="preserve">UDAL LANGILEEN SEGURTASUN PLANA                                            </t>
  </si>
  <si>
    <t xml:space="preserve">0102.227.920.00.09            </t>
  </si>
  <si>
    <t xml:space="preserve">KONTRATUA: DATUEN BABESA                                  </t>
  </si>
  <si>
    <t xml:space="preserve">0102.227.920.00.10            </t>
  </si>
  <si>
    <t xml:space="preserve">POSTA ZERBITZUAK(MENSAJERITZA)                                             </t>
  </si>
  <si>
    <t>0102.227.920.00.11</t>
  </si>
  <si>
    <t>KONTRATAZIOA: AHOLKULARITZA-IKERKETA SOZIOL</t>
  </si>
  <si>
    <t xml:space="preserve">0102.227.920.00.99            </t>
  </si>
  <si>
    <t xml:space="preserve">KONTRATUAK:FERLI,ORONA,EUSKOTEL                                            </t>
  </si>
  <si>
    <t xml:space="preserve">0102.230.920.00.01            </t>
  </si>
  <si>
    <t xml:space="preserve">DIETAK, LOKOMOZIOA.                                                        </t>
  </si>
  <si>
    <t xml:space="preserve">0102.622.920.00.01            </t>
  </si>
  <si>
    <t xml:space="preserve">UDAL ERAIKINAK                                                             </t>
  </si>
  <si>
    <t>0102.622.920.00.02</t>
  </si>
  <si>
    <t>ZERBITZU ANITZEKO ERAIKINA: EGIA ENEA</t>
  </si>
  <si>
    <t>0102.625.920.00.01</t>
  </si>
  <si>
    <t>ALTZARIAK</t>
  </si>
  <si>
    <t>Guztira Administrazio Orokorra: Idazkaritza</t>
  </si>
  <si>
    <t xml:space="preserve">0104.120.920.00.01            </t>
  </si>
  <si>
    <t xml:space="preserve">0104.121.920.00.01            </t>
  </si>
  <si>
    <t xml:space="preserve">0104.160.920.00.01            </t>
  </si>
  <si>
    <t xml:space="preserve">0104.162.920.00.01            </t>
  </si>
  <si>
    <t xml:space="preserve">0104.215.920.00.01            </t>
  </si>
  <si>
    <t xml:space="preserve">KONPONK. ETA MANTENUA: INFORMATIKA                                    </t>
  </si>
  <si>
    <t xml:space="preserve">0104.222.920.00.05            </t>
  </si>
  <si>
    <t>LIZENTZIAK ETA GARAPEN INFORMATIKOAK</t>
  </si>
  <si>
    <t>0104.227.920.00.98</t>
  </si>
  <si>
    <t>KONTRATAZIOA: INFORMATIKA</t>
  </si>
  <si>
    <t>0104.601.920.00.01</t>
  </si>
  <si>
    <t>ZUNTZAREN ZABALPENA</t>
  </si>
  <si>
    <t xml:space="preserve">0104.626.920.00.01            </t>
  </si>
  <si>
    <t xml:space="preserve">EKIPAMENDU INFORMATIKOA                                                    </t>
  </si>
  <si>
    <t xml:space="preserve">0104.629.920.00.01            </t>
  </si>
  <si>
    <t xml:space="preserve">BESTELAKO INBERTSIOAK                                                      </t>
  </si>
  <si>
    <t>Guztira Informatika saila</t>
  </si>
  <si>
    <t xml:space="preserve">0102.226.924.00.98            </t>
  </si>
  <si>
    <t xml:space="preserve">HERRITARREN PARTAIDETZARAKO GASTUAK                                        </t>
  </si>
  <si>
    <t>Guztira Herritaren Parte-hartzea</t>
  </si>
  <si>
    <t xml:space="preserve">GUZTIRA Administrazio Orokorra Idazkaritza </t>
  </si>
  <si>
    <t xml:space="preserve">0103.204.929.00.01            </t>
  </si>
  <si>
    <t xml:space="preserve">0103  </t>
  </si>
  <si>
    <t>92900</t>
  </si>
  <si>
    <t xml:space="preserve">0103.211.929.00.01            </t>
  </si>
  <si>
    <t xml:space="preserve">0103.214.929.00.01            </t>
  </si>
  <si>
    <t xml:space="preserve">KONPONK. ETA MANTENUA: ALTZARI, LANBESAK                                   </t>
  </si>
  <si>
    <t xml:space="preserve">0103.220.929.00.01            </t>
  </si>
  <si>
    <t xml:space="preserve">0103.221.929.00.01            </t>
  </si>
  <si>
    <t xml:space="preserve">ENERGIA ELEKTRIKOA                                                         </t>
  </si>
  <si>
    <t xml:space="preserve">0103.222.929.00.01            </t>
  </si>
  <si>
    <t xml:space="preserve">0103.227.929.00.01            </t>
  </si>
  <si>
    <t>Guztira Sailkatu gabeko funtzioak: Bake Epaitegia</t>
  </si>
  <si>
    <t>GUZTIRA BAKE EPAITEGIA</t>
  </si>
  <si>
    <t>GUZTIRA 01</t>
  </si>
  <si>
    <t xml:space="preserve">0201  </t>
  </si>
  <si>
    <t>01100</t>
  </si>
  <si>
    <t xml:space="preserve">0201.322.011.00.01            </t>
  </si>
  <si>
    <t xml:space="preserve">INTERESAK: E/LAB                                                  </t>
  </si>
  <si>
    <t xml:space="preserve">0201.332.011.00.01            </t>
  </si>
  <si>
    <t xml:space="preserve">INTERESAK: E/L.                                           </t>
  </si>
  <si>
    <t xml:space="preserve">0201.369.011.00.01            </t>
  </si>
  <si>
    <t xml:space="preserve">BESTELAKO FINANTZA GASTUAK.                                                </t>
  </si>
  <si>
    <t xml:space="preserve">0201.933.011.00.01            </t>
  </si>
  <si>
    <t xml:space="preserve">AMORTIZAZIOA: E                                                            </t>
  </si>
  <si>
    <t>Guztira Zor Publikoa programa</t>
  </si>
  <si>
    <t>93100</t>
  </si>
  <si>
    <t xml:space="preserve">0201.120.931.00.01            </t>
  </si>
  <si>
    <t xml:space="preserve">0201.121.931.00.01            </t>
  </si>
  <si>
    <t xml:space="preserve">0201.160.931.00.01            </t>
  </si>
  <si>
    <t xml:space="preserve">0201.162.931.00.01            </t>
  </si>
  <si>
    <t>0201.204.931.00.01</t>
  </si>
  <si>
    <t xml:space="preserve">0201.227.931.00.07    </t>
  </si>
  <si>
    <t xml:space="preserve">0201.227.931.00.09            </t>
  </si>
  <si>
    <t xml:space="preserve">DIPUT: BILKETA ZERBITZUA.                                                  </t>
  </si>
  <si>
    <t xml:space="preserve">0201.227.931.00.10            </t>
  </si>
  <si>
    <t xml:space="preserve">KONTRATUA: IKUSKARITZA                                                     </t>
  </si>
  <si>
    <t xml:space="preserve">0201.230.931.00.01            </t>
  </si>
  <si>
    <t xml:space="preserve">0201.833.931.00.01            </t>
  </si>
  <si>
    <t xml:space="preserve">PERTSONALARI AURRERAKINAK                                                  </t>
  </si>
  <si>
    <t>Guztira Politika ekon eta fiskala</t>
  </si>
  <si>
    <t>GUZTIRA Ekonomia Departamentua</t>
  </si>
  <si>
    <t>GUZTIRA 02</t>
  </si>
  <si>
    <t xml:space="preserve">0301  </t>
  </si>
  <si>
    <t>15000</t>
  </si>
  <si>
    <t xml:space="preserve">0301.120.150.00.01            </t>
  </si>
  <si>
    <t xml:space="preserve">0301.121.150.00.01            </t>
  </si>
  <si>
    <t xml:space="preserve">0301.131.150.00.01            </t>
  </si>
  <si>
    <t xml:space="preserve">ORDAINSARIAK: ALDARTEKO LABORALAK                                          </t>
  </si>
  <si>
    <t xml:space="preserve">0301.160.150.00.01            </t>
  </si>
  <si>
    <t xml:space="preserve">0301.162.150.00.01            </t>
  </si>
  <si>
    <t xml:space="preserve">0301.200.150.00.01            </t>
  </si>
  <si>
    <t xml:space="preserve">LUR ERRENDAMENDUAK                                                         </t>
  </si>
  <si>
    <t>0301.204.150.00.01</t>
  </si>
  <si>
    <t xml:space="preserve">0301.211.150.00.01            </t>
  </si>
  <si>
    <t xml:space="preserve">ERAIKUNTZA KONPONK.ETA MANTENUA                                            </t>
  </si>
  <si>
    <t xml:space="preserve">0301.220.150.00.01            </t>
  </si>
  <si>
    <t xml:space="preserve">0301.222.150.00.01            </t>
  </si>
  <si>
    <t xml:space="preserve">0301.226.150.00.01            </t>
  </si>
  <si>
    <t xml:space="preserve">0301.226.150.00.99            </t>
  </si>
  <si>
    <t xml:space="preserve">ETXEBIZITZA PROGRAMAREN GASTUAK                                            </t>
  </si>
  <si>
    <t xml:space="preserve">0301.227.150.00.01            </t>
  </si>
  <si>
    <t xml:space="preserve">KONTRATUA: APAREJADORE LANAK                                               </t>
  </si>
  <si>
    <t xml:space="preserve">0301.230.150.00.01            </t>
  </si>
  <si>
    <t xml:space="preserve">0301.421.150.00.01            </t>
  </si>
  <si>
    <t xml:space="preserve">EKARPENA: OARSOALDEA, S.A. HIRI BIRGAIKE                                   </t>
  </si>
  <si>
    <t xml:space="preserve">0301.421.150.00.02            </t>
  </si>
  <si>
    <t xml:space="preserve">OARSOALDEA: ETXEBIZITZAK                                                   </t>
  </si>
  <si>
    <t xml:space="preserve">0301.480.150.00.01            </t>
  </si>
  <si>
    <t xml:space="preserve">DIRULAGUNTZAK: ETXEBIZITZA PROGRAMA                                        </t>
  </si>
  <si>
    <t xml:space="preserve">0301.601.150.00.01            </t>
  </si>
  <si>
    <t xml:space="preserve">AUZOETAKO LANAK                                                            </t>
  </si>
  <si>
    <t xml:space="preserve">0301.601.150.00.02            </t>
  </si>
  <si>
    <t xml:space="preserve">POLIGONOEN BIZIBERRITZEA                                                   </t>
  </si>
  <si>
    <t>Guztira Etxebizitza eta hirigintza admin. Orokorra</t>
  </si>
  <si>
    <t>GUZTIRA Hirigintza Departamentua</t>
  </si>
  <si>
    <t xml:space="preserve">0302  </t>
  </si>
  <si>
    <t>15100</t>
  </si>
  <si>
    <t xml:space="preserve">0302.120.151.00.01            </t>
  </si>
  <si>
    <t xml:space="preserve">0302.121.151.00.01            </t>
  </si>
  <si>
    <t xml:space="preserve">0302.160.151.00.01            </t>
  </si>
  <si>
    <t xml:space="preserve">0302.162.151.00.01            </t>
  </si>
  <si>
    <t xml:space="preserve">0302.226.151.00.07            </t>
  </si>
  <si>
    <t xml:space="preserve">LAN TOPOGRAFIKOAK ETAB...                                                  </t>
  </si>
  <si>
    <t xml:space="preserve">0302.230.151.00.01            </t>
  </si>
  <si>
    <t xml:space="preserve">0302.643.151.00.01            </t>
  </si>
  <si>
    <t xml:space="preserve">PROIEKTUAK                                                                 </t>
  </si>
  <si>
    <t xml:space="preserve">0302.643.151.00.02            </t>
  </si>
  <si>
    <t>CADARSO PROIEKTUA</t>
  </si>
  <si>
    <t>Guztira Hirigintza: plangintza, kudeaketa</t>
  </si>
  <si>
    <t>GUZTIRA PLANEAMENDUA</t>
  </si>
  <si>
    <t>GUZTIRA 03</t>
  </si>
  <si>
    <t xml:space="preserve">0401  </t>
  </si>
  <si>
    <t>13000</t>
  </si>
  <si>
    <t xml:space="preserve">0401.120.130.00.01            </t>
  </si>
  <si>
    <t xml:space="preserve">0401.121.130.00.01            </t>
  </si>
  <si>
    <t xml:space="preserve">0401.131.130.00.01            </t>
  </si>
  <si>
    <t xml:space="preserve">0401.160.130.00.01            </t>
  </si>
  <si>
    <t xml:space="preserve">0401.162.130.00.01            </t>
  </si>
  <si>
    <t xml:space="preserve">0401.212.130.00.01            </t>
  </si>
  <si>
    <t xml:space="preserve">KONPK. MANT:MAKIN,TRESNAK,SEMAFOROAK                                       </t>
  </si>
  <si>
    <t xml:space="preserve">0401.213.130.00.01            </t>
  </si>
  <si>
    <t xml:space="preserve">KONPONK.  ETA MANTENUA: IBILGAILUAK                                        </t>
  </si>
  <si>
    <t xml:space="preserve">0401.220.130.00.01            </t>
  </si>
  <si>
    <t xml:space="preserve">0401.221.130.00.04            </t>
  </si>
  <si>
    <t xml:space="preserve">0401.221.130.00.05            </t>
  </si>
  <si>
    <t xml:space="preserve">ARROPAK                                                                    </t>
  </si>
  <si>
    <t xml:space="preserve">0401.221.130.00.11            </t>
  </si>
  <si>
    <t xml:space="preserve">TRESNA ETA ERREMINTAK                                                      </t>
  </si>
  <si>
    <t xml:space="preserve">0401.221.130.00.99            </t>
  </si>
  <si>
    <t xml:space="preserve">BESTELAKO HORNIDURAK                                                       </t>
  </si>
  <si>
    <t xml:space="preserve">0401.222.130.00.01            </t>
  </si>
  <si>
    <t xml:space="preserve">0401.224.130.00.02            </t>
  </si>
  <si>
    <t xml:space="preserve">0401.230.130.00.01            </t>
  </si>
  <si>
    <t>Guztira Segurtasuna eta babes zibilaren adm. Orokorra</t>
  </si>
  <si>
    <t>GUZTIRA Udaltzaingoa</t>
  </si>
  <si>
    <t>GUZTIRA 04</t>
  </si>
  <si>
    <t xml:space="preserve">0501  </t>
  </si>
  <si>
    <t>16210</t>
  </si>
  <si>
    <t xml:space="preserve">0501.227.162.10.04            </t>
  </si>
  <si>
    <t xml:space="preserve">KONTRATUAK: ZABOR BILKETA                                                  </t>
  </si>
  <si>
    <t>Guztira Hondakinen bilketa</t>
  </si>
  <si>
    <t>16220</t>
  </si>
  <si>
    <t xml:space="preserve">0501.200.162.20.01            </t>
  </si>
  <si>
    <t xml:space="preserve">ERRENTAMENTUA: ARIZABALO                                                   </t>
  </si>
  <si>
    <t xml:space="preserve">0501.202.162.20.01            </t>
  </si>
  <si>
    <t xml:space="preserve">KONTAINERRAK, TRESNAK...                                                   </t>
  </si>
  <si>
    <t xml:space="preserve">0501.210.162.20.01            </t>
  </si>
  <si>
    <t xml:space="preserve">KONPONKETAK ETA MANTENUA                                                   </t>
  </si>
  <si>
    <t xml:space="preserve">0501.221.162.20.01            </t>
  </si>
  <si>
    <t xml:space="preserve">ARGINDARRA                                                                 </t>
  </si>
  <si>
    <t xml:space="preserve">0501.222.162.20.01            </t>
  </si>
  <si>
    <t xml:space="preserve">0501.226.162.20.01            </t>
  </si>
  <si>
    <t xml:space="preserve">0501.227.162.20.10            </t>
  </si>
  <si>
    <t xml:space="preserve">KONTRATUA: GARBIKETA                                                       </t>
  </si>
  <si>
    <t xml:space="preserve">0501.227.162.20.99            </t>
  </si>
  <si>
    <t xml:space="preserve">SAN MARKOS MANKOMUNITATEA - ERREFUSA                                       </t>
  </si>
  <si>
    <t>0501.419.162.10.01</t>
  </si>
  <si>
    <t>EKARPENA: HOBEKI</t>
  </si>
  <si>
    <t xml:space="preserve">0501.421.162.20.02            </t>
  </si>
  <si>
    <t xml:space="preserve">EKARPENA: SAN MARKOS MANKOMUNITATEA                                        </t>
  </si>
  <si>
    <t>0501.601.162.20.01</t>
  </si>
  <si>
    <t>AUZOKONPOSTA GUNEAK</t>
  </si>
  <si>
    <t xml:space="preserve">0501.721.162.20.01            </t>
  </si>
  <si>
    <t xml:space="preserve">EKARPENA: SAN MARKOS ITXIERA                                               </t>
  </si>
  <si>
    <t>Guztira Hiri hondakin solidoen kudeaketa</t>
  </si>
  <si>
    <t>16230</t>
  </si>
  <si>
    <t xml:space="preserve">0501.227.162.30.98            </t>
  </si>
  <si>
    <t xml:space="preserve">ORGANIKOEN TRATAMENDUA                                                     </t>
  </si>
  <si>
    <t>Guztira Hondakinen tratamendua</t>
  </si>
  <si>
    <t>16300</t>
  </si>
  <si>
    <t xml:space="preserve">0501.211.163.00.01            </t>
  </si>
  <si>
    <t xml:space="preserve">FATXADA GARBIKETA                                                          </t>
  </si>
  <si>
    <t xml:space="preserve">0501.227.163.00.01            </t>
  </si>
  <si>
    <t xml:space="preserve">KONTRATUAK: KALE GARBIKETA                                                 </t>
  </si>
  <si>
    <t>Guztira Bideak Garbitzea</t>
  </si>
  <si>
    <t>GUZTIRA Kale eta Zabor bilketa Departamentua</t>
  </si>
  <si>
    <t xml:space="preserve">0502  </t>
  </si>
  <si>
    <t>15310</t>
  </si>
  <si>
    <t xml:space="preserve">0502.120.153.10.01            </t>
  </si>
  <si>
    <t xml:space="preserve">0502.121.153.10.01            </t>
  </si>
  <si>
    <t xml:space="preserve">0502.160.153.10.01            </t>
  </si>
  <si>
    <t xml:space="preserve">0502.210.153.10.02            </t>
  </si>
  <si>
    <t xml:space="preserve">KONPONK.MANT:AZPIEGITURA,HIRIBI                                            </t>
  </si>
  <si>
    <t>Guztira Biztanleguneetarako sarbideak</t>
  </si>
  <si>
    <t xml:space="preserve">0502.120.153.20.01            </t>
  </si>
  <si>
    <t xml:space="preserve">0502.121.153.20.01            </t>
  </si>
  <si>
    <t xml:space="preserve">0502.160.153.20.01            </t>
  </si>
  <si>
    <t xml:space="preserve">0502.210.153.20.02            </t>
  </si>
  <si>
    <t xml:space="preserve">0502.601.153.20.01            </t>
  </si>
  <si>
    <t>IBARREKO OBRA</t>
  </si>
  <si>
    <t xml:space="preserve">0502.601.153.20.02            </t>
  </si>
  <si>
    <t>APARKALEKU BERRIA</t>
  </si>
  <si>
    <t xml:space="preserve">0502.601.153.20.03    </t>
  </si>
  <si>
    <t>TXAKUR PARKEAK</t>
  </si>
  <si>
    <t xml:space="preserve">0502.601.153.20.05            </t>
  </si>
  <si>
    <t>ESPALOIAK</t>
  </si>
  <si>
    <t xml:space="preserve">0502.601.153.20.08            </t>
  </si>
  <si>
    <t>ASFALTATZE LANAK</t>
  </si>
  <si>
    <t>Guztira Bide publikoen zolaketa</t>
  </si>
  <si>
    <t>15340</t>
  </si>
  <si>
    <t xml:space="preserve">0502.120.153.40.01            </t>
  </si>
  <si>
    <t xml:space="preserve">0502.121.153.40.01            </t>
  </si>
  <si>
    <t xml:space="preserve">0502.131.153.40.01            </t>
  </si>
  <si>
    <t xml:space="preserve">ORDAINSARIAK: ALDARTEKO LABORALA                                           </t>
  </si>
  <si>
    <t xml:space="preserve">0502.160.153.40.01            </t>
  </si>
  <si>
    <t xml:space="preserve">0502.162.153.40.01            </t>
  </si>
  <si>
    <t xml:space="preserve">0502.202.153.40.01            </t>
  </si>
  <si>
    <t xml:space="preserve">KONTAINERRAK                                                               </t>
  </si>
  <si>
    <t>0502.204.153.40.01</t>
  </si>
  <si>
    <t>ERRENTAMENTUAK: FUNTZIO ANITZEKO EKIPOAK</t>
  </si>
  <si>
    <t xml:space="preserve">0502.210.153.40.02            </t>
  </si>
  <si>
    <t xml:space="preserve">0502.212.153.40.01            </t>
  </si>
  <si>
    <t xml:space="preserve">KONPONK.MANT: MAKINERIA                                                    </t>
  </si>
  <si>
    <t xml:space="preserve">0502.213.153.40.01            </t>
  </si>
  <si>
    <t xml:space="preserve">KONPONK.MANT: IBILGAILUAK                                                  </t>
  </si>
  <si>
    <t xml:space="preserve">0502.220.153.40.01            </t>
  </si>
  <si>
    <t xml:space="preserve">0502.221.153.40.01            </t>
  </si>
  <si>
    <t xml:space="preserve">0502.221.153.40.04            </t>
  </si>
  <si>
    <t xml:space="preserve">ERREGAI ETA KARBURANTEAK                                                   </t>
  </si>
  <si>
    <t xml:space="preserve">0502.221.153.40.05            </t>
  </si>
  <si>
    <t xml:space="preserve">0502.221.153.40.11            </t>
  </si>
  <si>
    <t xml:space="preserve">0502.221.153.40.98            </t>
  </si>
  <si>
    <t xml:space="preserve">0502.222.153.40.01            </t>
  </si>
  <si>
    <t xml:space="preserve">0502.223.153.40.01            </t>
  </si>
  <si>
    <t xml:space="preserve">MATERIALE GARRAIO LANAK                                                    </t>
  </si>
  <si>
    <t xml:space="preserve">0502.224.153.40.02            </t>
  </si>
  <si>
    <t xml:space="preserve">ASEGURU PRIMAK: IBILIGAILUAK                                               </t>
  </si>
  <si>
    <t xml:space="preserve">0502.226.153.40.99            </t>
  </si>
  <si>
    <t xml:space="preserve">0502.227.153.40.10            </t>
  </si>
  <si>
    <t xml:space="preserve">0502.227.153.40.98            </t>
  </si>
  <si>
    <t xml:space="preserve">KONTRATAZIOA: HERRI MANTENUA                                               </t>
  </si>
  <si>
    <t xml:space="preserve">0502.227.153.40.99            </t>
  </si>
  <si>
    <t xml:space="preserve">KONTRATUAK                                                                 </t>
  </si>
  <si>
    <t xml:space="preserve">0502.230.153.40.01            </t>
  </si>
  <si>
    <t xml:space="preserve">0502.601.153.40.01            </t>
  </si>
  <si>
    <t xml:space="preserve">AUZOLANEAN                                                                 </t>
  </si>
  <si>
    <t xml:space="preserve">0502.624.153.40.01            </t>
  </si>
  <si>
    <t>IBILGAILUAREN EROSKETA</t>
  </si>
  <si>
    <t>Guztira Zerbitzuen Mantentzea</t>
  </si>
  <si>
    <t>16400</t>
  </si>
  <si>
    <t xml:space="preserve">0502.211.164.00.02            </t>
  </si>
  <si>
    <t xml:space="preserve">KONPONK.MANT: HILERRIA ETA ERAIKUNTZAK                                     </t>
  </si>
  <si>
    <t>KONTRATUA: HILERRIA</t>
  </si>
  <si>
    <t>Guztira Hilerria eta hileta zerbitzuak</t>
  </si>
  <si>
    <t>17100</t>
  </si>
  <si>
    <t xml:space="preserve">0502.221.171.00.99            </t>
  </si>
  <si>
    <t xml:space="preserve">LANDARE HORNIDURA                                                          </t>
  </si>
  <si>
    <t xml:space="preserve">0502.227.171.00.99            </t>
  </si>
  <si>
    <t xml:space="preserve">KONTRATUAK: LORATEGI MANTENUA                                              </t>
  </si>
  <si>
    <t>Guztira Parkeak eta lorategiak</t>
  </si>
  <si>
    <t>31100</t>
  </si>
  <si>
    <t xml:space="preserve">0502.221.311.00.01            </t>
  </si>
  <si>
    <t xml:space="preserve">ANIMALI MANTENUA                                                           </t>
  </si>
  <si>
    <t xml:space="preserve">0502.227.311.00.98            </t>
  </si>
  <si>
    <t xml:space="preserve">KONTRATUAK: DESARRATOI TRATAMENDUAK                                        </t>
  </si>
  <si>
    <t>Guztira Osasungarritasun publikoaren babesa</t>
  </si>
  <si>
    <t>45300</t>
  </si>
  <si>
    <t xml:space="preserve">0502.120.453.00.01            </t>
  </si>
  <si>
    <t xml:space="preserve">0502.121.453.00.01            </t>
  </si>
  <si>
    <t xml:space="preserve">0502.160.453.00.01            </t>
  </si>
  <si>
    <t xml:space="preserve">0502.210.453.00.02            </t>
  </si>
  <si>
    <t>Guztira Errepideak</t>
  </si>
  <si>
    <t>45400</t>
  </si>
  <si>
    <t xml:space="preserve">0502.120.454.00.01            </t>
  </si>
  <si>
    <t xml:space="preserve">0502.121.454.00.01            </t>
  </si>
  <si>
    <t xml:space="preserve">0502.160.454.00.01            </t>
  </si>
  <si>
    <t xml:space="preserve">0502.210.454.00.02            </t>
  </si>
  <si>
    <t>Guztira Auzo-bideak</t>
  </si>
  <si>
    <t>45900</t>
  </si>
  <si>
    <t xml:space="preserve">0502.120.459.00.01            </t>
  </si>
  <si>
    <t xml:space="preserve">0502.121.459.00.01            </t>
  </si>
  <si>
    <t xml:space="preserve">0502.160.459.00.01            </t>
  </si>
  <si>
    <t xml:space="preserve">0502.210.459.00.02            </t>
  </si>
  <si>
    <t xml:space="preserve">0502.211.459.00.01            </t>
  </si>
  <si>
    <t xml:space="preserve">KONPONK.MANT: KOMUN PUBLIKOAK                                              </t>
  </si>
  <si>
    <t xml:space="preserve">0502.227.459.00.11            </t>
  </si>
  <si>
    <t xml:space="preserve">KONTRATUAK: HIRI MANTENUA                                                  </t>
  </si>
  <si>
    <t>Guztira Beste azpiegitura batzuk</t>
  </si>
  <si>
    <t>GUZTIRA Zerbitzu Brigada</t>
  </si>
  <si>
    <t xml:space="preserve">0503  </t>
  </si>
  <si>
    <t>16000</t>
  </si>
  <si>
    <t xml:space="preserve">0503.120.160.00.01            </t>
  </si>
  <si>
    <t xml:space="preserve">0503.121.160.00.01            </t>
  </si>
  <si>
    <t xml:space="preserve">0503.160.160.00.01            </t>
  </si>
  <si>
    <t xml:space="preserve">0503.162.160.00.01            </t>
  </si>
  <si>
    <t xml:space="preserve">0503.210.160.00.01            </t>
  </si>
  <si>
    <t xml:space="preserve">KONPONK. MANTENUA: ESTOLDERIA                                              </t>
  </si>
  <si>
    <t xml:space="preserve">0503.210.160.00.02            </t>
  </si>
  <si>
    <t xml:space="preserve">ZULO SEPTIKO GARBIKETA                                                     </t>
  </si>
  <si>
    <t xml:space="preserve">0503.213.160.00.01            </t>
  </si>
  <si>
    <t xml:space="preserve">KONPONK. MANTENUA: IBILGAILUAK                                             </t>
  </si>
  <si>
    <t xml:space="preserve">0503.221.160.00.02            </t>
  </si>
  <si>
    <t xml:space="preserve">ESTOLDERIA: UR HORNIDURA                                                   </t>
  </si>
  <si>
    <t xml:space="preserve">0503.221.160.00.05            </t>
  </si>
  <si>
    <t xml:space="preserve">0503.221.160.00.11            </t>
  </si>
  <si>
    <t xml:space="preserve">TRESNA ETA ERREMINTAK.                                                     </t>
  </si>
  <si>
    <t xml:space="preserve">0503.224.160.00.02            </t>
  </si>
  <si>
    <t xml:space="preserve">ASEGURU PRIMAK: IBILGAILUAK                                                </t>
  </si>
  <si>
    <t>Guztira Estolderia</t>
  </si>
  <si>
    <t>16100</t>
  </si>
  <si>
    <t xml:space="preserve">0503.120.161.00.01            </t>
  </si>
  <si>
    <t xml:space="preserve">0503.121.161.00.01            </t>
  </si>
  <si>
    <t xml:space="preserve">0503.160.161.00.01            </t>
  </si>
  <si>
    <t xml:space="preserve">0503.162.161.00.01            </t>
  </si>
  <si>
    <t xml:space="preserve">0503.210.161.00.01            </t>
  </si>
  <si>
    <t xml:space="preserve">KONPONK. MANTENUA: UR SAREA                                                </t>
  </si>
  <si>
    <t xml:space="preserve">0503.212.161.00.01            </t>
  </si>
  <si>
    <t xml:space="preserve">KONPONK. MANTENUA: MAKIN, TRESNAK                                          </t>
  </si>
  <si>
    <t xml:space="preserve">0503.213.161.00.01            </t>
  </si>
  <si>
    <t xml:space="preserve">0503.221.161.00.01            </t>
  </si>
  <si>
    <t xml:space="preserve">0503.221.161.00.02            </t>
  </si>
  <si>
    <t xml:space="preserve">UR HORNIDURA                                                               </t>
  </si>
  <si>
    <t xml:space="preserve">0503.221.161.00.05            </t>
  </si>
  <si>
    <t xml:space="preserve">0503.221.161.00.11            </t>
  </si>
  <si>
    <t xml:space="preserve">0503.221.161.00.12            </t>
  </si>
  <si>
    <t xml:space="preserve">DEPURAZIORAKO PRODUKTUAK                                                   </t>
  </si>
  <si>
    <t xml:space="preserve">0503.222.161.00.01            </t>
  </si>
  <si>
    <t xml:space="preserve">0503.224.161.00.02            </t>
  </si>
  <si>
    <t xml:space="preserve">0503.226.161.00.01            </t>
  </si>
  <si>
    <t xml:space="preserve">UR KANONA                                                                  </t>
  </si>
  <si>
    <t xml:space="preserve">0503.227.161.00.01     99     </t>
  </si>
  <si>
    <t>KANPO KONTRATUAK</t>
  </si>
  <si>
    <t xml:space="preserve">0503.230.161.00.01            </t>
  </si>
  <si>
    <t>0503.623.161.00.01</t>
  </si>
  <si>
    <t>KONTADORE ALDAKETAK</t>
  </si>
  <si>
    <t>Guztira Edateko uren hornikuntza</t>
  </si>
  <si>
    <t>16600</t>
  </si>
  <si>
    <t xml:space="preserve">0503.221.166.00.02            </t>
  </si>
  <si>
    <t xml:space="preserve">UR EBAKUAZIOA                                                              </t>
  </si>
  <si>
    <t>Guztira uren ebakuazioa</t>
  </si>
  <si>
    <t>GUZTIRA UR ZERBITZUA</t>
  </si>
  <si>
    <t xml:space="preserve">0504  </t>
  </si>
  <si>
    <t>16500</t>
  </si>
  <si>
    <t xml:space="preserve">0504.120.165.00.01            </t>
  </si>
  <si>
    <t xml:space="preserve">0504.121.165.00.01            </t>
  </si>
  <si>
    <t xml:space="preserve">0504.160.165.00.01            </t>
  </si>
  <si>
    <t xml:space="preserve">0504.162.165.00.01            </t>
  </si>
  <si>
    <t xml:space="preserve">0504.210.165.00.01            </t>
  </si>
  <si>
    <t xml:space="preserve">MANTENU KONPONKETAK: ARGITERI SAREA                                        </t>
  </si>
  <si>
    <t xml:space="preserve">0504.213.165.00.01            </t>
  </si>
  <si>
    <t xml:space="preserve">MANTENU KONPONKETAK: IBILGAILUAK                                           </t>
  </si>
  <si>
    <t xml:space="preserve">0504.221.165.00.01            </t>
  </si>
  <si>
    <t xml:space="preserve">ARGITERI PUBLIKOA                                                          </t>
  </si>
  <si>
    <t xml:space="preserve">0504.221.165.00.05            </t>
  </si>
  <si>
    <t xml:space="preserve">0504.221.165.00.11            </t>
  </si>
  <si>
    <t xml:space="preserve">0504.222.165.00.01            </t>
  </si>
  <si>
    <t xml:space="preserve">0504.224.165.00.02            </t>
  </si>
  <si>
    <t xml:space="preserve">0504.230.165.00.01            </t>
  </si>
  <si>
    <t xml:space="preserve">0504.421.165.00.01            </t>
  </si>
  <si>
    <t xml:space="preserve">DIRULAGUNTZA OARSOALDEA: ENERGIA                                           </t>
  </si>
  <si>
    <t>0504.481.165.00.01</t>
  </si>
  <si>
    <t>DIRULAGUNTZA: IRAUNKORTASUN ENERGETIKOA</t>
  </si>
  <si>
    <t xml:space="preserve">0504.609.165.00.01            </t>
  </si>
  <si>
    <t xml:space="preserve">IRAUNKORTASUN ENERGETIKOA                                                  </t>
  </si>
  <si>
    <t>0504.624.165.00.01</t>
  </si>
  <si>
    <t>IBILGAILUA</t>
  </si>
  <si>
    <t>Guztira Argiteri publikoa</t>
  </si>
  <si>
    <t>GUZTIRA Elektrikariak</t>
  </si>
  <si>
    <t>GUZTIRA 05</t>
  </si>
  <si>
    <t xml:space="preserve">0602  </t>
  </si>
  <si>
    <t>32300</t>
  </si>
  <si>
    <t xml:space="preserve">0602.120.323.00.01            </t>
  </si>
  <si>
    <t xml:space="preserve">0602.121.323.00.01            </t>
  </si>
  <si>
    <t xml:space="preserve">0602.160.323.00.01            </t>
  </si>
  <si>
    <t xml:space="preserve">0602.162.323.00.01            </t>
  </si>
  <si>
    <t xml:space="preserve">0602.211.323.00.01            </t>
  </si>
  <si>
    <t xml:space="preserve">KONPONK. ETA MANTENUA: ERAIKUNTZAK (LH)                                    </t>
  </si>
  <si>
    <t xml:space="preserve">0602.212.323.00.01            </t>
  </si>
  <si>
    <t xml:space="preserve">KONPONK. ETA MANTENUA: MAKIN. INSTALAZ. (LH)                               </t>
  </si>
  <si>
    <t xml:space="preserve">0602.214.323.00.01            </t>
  </si>
  <si>
    <t xml:space="preserve">KONPONK. ETA MANTENUA: ALTZARI, LANBESAK (LH)                              </t>
  </si>
  <si>
    <t xml:space="preserve">0602.221.323.00.01            </t>
  </si>
  <si>
    <t xml:space="preserve">ARGINDARRA (LH)                                                            </t>
  </si>
  <si>
    <t xml:space="preserve">0602.221.323.00.04            </t>
  </si>
  <si>
    <t xml:space="preserve">ERREGAI ETA KARBURANTEAK (LH)                                              </t>
  </si>
  <si>
    <t xml:space="preserve">0602.221.323.00.05            </t>
  </si>
  <si>
    <t xml:space="preserve">ARROPAK (LH)                                                               </t>
  </si>
  <si>
    <t xml:space="preserve">0602.227.323.00.01            </t>
  </si>
  <si>
    <t xml:space="preserve">KONTRATUAK: GARBIKETA (LH)                                                 </t>
  </si>
  <si>
    <t xml:space="preserve">0602.227.323.00.99            </t>
  </si>
  <si>
    <t xml:space="preserve">KONTRATUAK: FERLI, MUGUERZA (LH)                                           </t>
  </si>
  <si>
    <t xml:space="preserve">0602.481.323.00.01            </t>
  </si>
  <si>
    <t>DIRULAGUNTZA: ELIZALDE L.H. ESKOLAZ KANPOKO EKINT.</t>
  </si>
  <si>
    <t>Guztira Funtzionamendua Elizalde</t>
  </si>
  <si>
    <t xml:space="preserve">0602.211.324.00.01            </t>
  </si>
  <si>
    <t xml:space="preserve">KONPONK. ETA MANTENUA: ERAIKUNTZAK (DBH)                                   </t>
  </si>
  <si>
    <t xml:space="preserve">0602.212.324.00.01            </t>
  </si>
  <si>
    <t xml:space="preserve">KONPONK. ETA MANTENUA: MAKIN. INSTALAZ. (DBH)                              </t>
  </si>
  <si>
    <t xml:space="preserve">0602.214.324.00.01            </t>
  </si>
  <si>
    <t xml:space="preserve">KONPONK. ETA MANTENUA: ALTZARI, LANBESAK (DBH)                             </t>
  </si>
  <si>
    <t xml:space="preserve">0602.221.324.00.01            </t>
  </si>
  <si>
    <t xml:space="preserve">ARGINDARRA (DBH)                                                           </t>
  </si>
  <si>
    <t xml:space="preserve">0602.221.324.00.04            </t>
  </si>
  <si>
    <t xml:space="preserve">ERREGAI ETA KARBURANTEAK (DBH)                                             </t>
  </si>
  <si>
    <t xml:space="preserve">0602.227.324.00.01            </t>
  </si>
  <si>
    <t xml:space="preserve">KONTRATUAK: GARBIKETA (DBH)                                                </t>
  </si>
  <si>
    <t xml:space="preserve">0602.227.324.00.99            </t>
  </si>
  <si>
    <t xml:space="preserve">KONTRATUAK: FERLI, MUGUERZA (DBH)                                          </t>
  </si>
  <si>
    <t xml:space="preserve">0602.481.324.00.01            </t>
  </si>
  <si>
    <t>DIRULAGUNTZA: ELIZALDE D.B.H. ESKOLAZ KANPOKO EKI.</t>
  </si>
  <si>
    <t>Guztira Funtzionamendua Elizalde B.H.</t>
  </si>
  <si>
    <t>0602.481.326.00.01</t>
  </si>
  <si>
    <t>DIRULAGUNTZAK: ELIZALDE - ESKOLAZ KANPOKO EKINTZAK</t>
  </si>
  <si>
    <t>Guztira Funtzionamendua Elizalde Eskolaz kanpoko</t>
  </si>
  <si>
    <t>GUZTIRA Elizalde</t>
  </si>
  <si>
    <t xml:space="preserve">0603  </t>
  </si>
  <si>
    <t>32301</t>
  </si>
  <si>
    <t xml:space="preserve">0603.481.323.01.01            </t>
  </si>
  <si>
    <t xml:space="preserve">DIRULAGUNTZA: HAURTZARO L.H. ESKOLAZ KANPOKO EKI.                  </t>
  </si>
  <si>
    <t xml:space="preserve">0603.481.323.01.02            </t>
  </si>
  <si>
    <t xml:space="preserve">DIRULAGUNTZA: HAURTZARO L.H. - MANTENUA                                                      </t>
  </si>
  <si>
    <t xml:space="preserve">0603.781.323.01.01            </t>
  </si>
  <si>
    <t xml:space="preserve">DIRULAGUNTZA: HAURTZARO- HAINBAT INBERTSIO (LH)                                        </t>
  </si>
  <si>
    <t>Guztira Funtzionamendua Haurtzaro</t>
  </si>
  <si>
    <t xml:space="preserve">0603.481.324.01.01            </t>
  </si>
  <si>
    <t xml:space="preserve">DIRULAGUNTZA: HAURTZARO D.B.H. ESKOLAZ KANPOKO E.                            </t>
  </si>
  <si>
    <t xml:space="preserve">0603.481.324.01.02            </t>
  </si>
  <si>
    <t xml:space="preserve">DIRULAGUNTZA: HAURTZARO D.B.H. - MANTENUA                                                      </t>
  </si>
  <si>
    <t xml:space="preserve">0603.781.324.01.01            </t>
  </si>
  <si>
    <t xml:space="preserve">DIRULAGUNTZA: HAURTZARO-HAINBAT INBERTSIO (DBH)                                       </t>
  </si>
  <si>
    <t>Guztira Funtzionamendua Haurtzaro B.H.</t>
  </si>
  <si>
    <t>DIRULAGUNTZAK: HAURTZARO - ESKOLAZ KANPOKO EKINTZAK</t>
  </si>
  <si>
    <t>GUZTIRA Haurtzaro</t>
  </si>
  <si>
    <t xml:space="preserve">0604  </t>
  </si>
  <si>
    <t>32302</t>
  </si>
  <si>
    <t xml:space="preserve">0604.211.323.02.01            </t>
  </si>
  <si>
    <t xml:space="preserve">KONPONK. ETA MANTENUA: ERAIKUNTZA                                          </t>
  </si>
  <si>
    <t xml:space="preserve">0604.221.323.02.01            </t>
  </si>
  <si>
    <t xml:space="preserve">0604.227.323.02.01            </t>
  </si>
  <si>
    <t xml:space="preserve">KONTRATUAK: GARBIKETA                                                      </t>
  </si>
  <si>
    <t xml:space="preserve">0604.227.323.02.99            </t>
  </si>
  <si>
    <t xml:space="preserve">0604.481.323.02.01            </t>
  </si>
  <si>
    <t xml:space="preserve">DIRULAGUNTZA: PARTZUERGOA                                                   </t>
  </si>
  <si>
    <t>Guztira Funtzionamendua Partzuergoa</t>
  </si>
  <si>
    <t>Guztira Partzuergoa</t>
  </si>
  <si>
    <t>GUZTIRA 06</t>
  </si>
  <si>
    <t xml:space="preserve">0701  </t>
  </si>
  <si>
    <t>33500</t>
  </si>
  <si>
    <t xml:space="preserve">0701.120.335.00.01            </t>
  </si>
  <si>
    <t xml:space="preserve">0701.121.335.00.01            </t>
  </si>
  <si>
    <t xml:space="preserve">0701.131.335.00.01            </t>
  </si>
  <si>
    <t xml:space="preserve">0701.160.335.00.01            </t>
  </si>
  <si>
    <t xml:space="preserve">0701.162.335.00.01            </t>
  </si>
  <si>
    <t xml:space="preserve">0701.220.335.00.01            </t>
  </si>
  <si>
    <t xml:space="preserve">0701.220.335.00.02            </t>
  </si>
  <si>
    <t xml:space="preserve">HARPIDETZAK                                                                </t>
  </si>
  <si>
    <t xml:space="preserve">0701.221.335.00.01            </t>
  </si>
  <si>
    <t xml:space="preserve">0701.222.335.00.01            </t>
  </si>
  <si>
    <t xml:space="preserve">0701.226.335.00.03            </t>
  </si>
  <si>
    <t xml:space="preserve">PUBLIZITATEA                                                               </t>
  </si>
  <si>
    <t xml:space="preserve">0701.226.335.00.06            </t>
  </si>
  <si>
    <t xml:space="preserve">JARDUERA SOZIO-KULTURALAK                                                  </t>
  </si>
  <si>
    <t xml:space="preserve">0701.226.335.00.07            </t>
  </si>
  <si>
    <t xml:space="preserve">ARGITARAPENAK                                                              </t>
  </si>
  <si>
    <t xml:space="preserve">0701.227.335.00.01            </t>
  </si>
  <si>
    <t xml:space="preserve">ITZULPENAK                                                                 </t>
  </si>
  <si>
    <t xml:space="preserve">0701.227.335.00.02            </t>
  </si>
  <si>
    <t xml:space="preserve">BANAKETAK                                                                  </t>
  </si>
  <si>
    <t xml:space="preserve">0701.227.335.00.03   </t>
  </si>
  <si>
    <t xml:space="preserve">KONTRATUAK: KANPO KONTRATUA                                  </t>
  </si>
  <si>
    <t xml:space="preserve">0701.227.335.00.05            </t>
  </si>
  <si>
    <t xml:space="preserve">KONTRATUAK: LAN MUNDUA                                                     </t>
  </si>
  <si>
    <t xml:space="preserve">0701.227.335.00.06            </t>
  </si>
  <si>
    <t xml:space="preserve">EGITASMOAK                                                                 </t>
  </si>
  <si>
    <t xml:space="preserve">0701.227.335.00.07            </t>
  </si>
  <si>
    <t xml:space="preserve">IKERKETAK                                                                  </t>
  </si>
  <si>
    <t>0701.227.335.00.10</t>
  </si>
  <si>
    <t>KONTRATUA: GARBIKETA</t>
  </si>
  <si>
    <t xml:space="preserve">0701.230.335.00.01            </t>
  </si>
  <si>
    <t xml:space="preserve">DIETAK,LOKOMOZIOA.                                                         </t>
  </si>
  <si>
    <t xml:space="preserve">0701.421.335.00.01            </t>
  </si>
  <si>
    <t xml:space="preserve">OARSOALDEA - ESKUALDEKO NORMALIZAZIOA                                      </t>
  </si>
  <si>
    <t xml:space="preserve">0701.480.335.00.01            </t>
  </si>
  <si>
    <t xml:space="preserve">EUSKARA IKASTEKO BEKAK                                         </t>
  </si>
  <si>
    <t xml:space="preserve">0701.481.335.00.01            </t>
  </si>
  <si>
    <t>UDALAZ GAINDIKO INTERES OROK. ERAKUNDEEI LAGUNTZAK</t>
  </si>
  <si>
    <t xml:space="preserve">0701.481.335.00.02            </t>
  </si>
  <si>
    <t xml:space="preserve">EKARPENA: U.E.M.A.                                                         </t>
  </si>
  <si>
    <t xml:space="preserve">0701.481.335.00.03            </t>
  </si>
  <si>
    <t xml:space="preserve">EKARPENA: OIARTZUNGO IRRATIA                                               </t>
  </si>
  <si>
    <t xml:space="preserve">0701.481.335.00.04            </t>
  </si>
  <si>
    <t xml:space="preserve">DIRULAGUNTZA: LAN MUNDUA EUSKALDUNTZEA                                     </t>
  </si>
  <si>
    <t>0701.481.335.00.05</t>
  </si>
  <si>
    <t>DIRULAGUNTZA: TTUR-TTUR EGITASMOAK</t>
  </si>
  <si>
    <t>0701.481.335.00.06</t>
  </si>
  <si>
    <t>DIRULAGUNTZA: UEU</t>
  </si>
  <si>
    <t>0701.481.335.00.07</t>
  </si>
  <si>
    <t>DIRULAGUNTZA: KONTSEILUA</t>
  </si>
  <si>
    <t>0701.481.335.00.08</t>
  </si>
  <si>
    <t>DIRULAGUNTZA: HIZKUNTZ ESKUBIDEEN BEHATOKIA</t>
  </si>
  <si>
    <t>0701.481.335.00.09</t>
  </si>
  <si>
    <t>DIRULAGUNTZA: OIARTZUALDEKO HEDABIDEAK</t>
  </si>
  <si>
    <t>0701.481.335.00.10</t>
  </si>
  <si>
    <t>DIRULAGUNTZA: TTUR-TTUR AHOZKO ONDAREA</t>
  </si>
  <si>
    <t>0701.481.335.00.11</t>
  </si>
  <si>
    <t>DIRULAGUNTZA: A.E.K.</t>
  </si>
  <si>
    <t>0701.481.335.00.12</t>
  </si>
  <si>
    <t>DIRULAGUNTZA: 11 TB</t>
  </si>
  <si>
    <t>Guztira Euskara</t>
  </si>
  <si>
    <t>GUZTIRA Euskara</t>
  </si>
  <si>
    <t>GUZTIRA 07</t>
  </si>
  <si>
    <t xml:space="preserve">0801  </t>
  </si>
  <si>
    <t>33000</t>
  </si>
  <si>
    <t xml:space="preserve">0801.120.330.00.01            </t>
  </si>
  <si>
    <t xml:space="preserve">0801.121.330.00.01            </t>
  </si>
  <si>
    <t xml:space="preserve">0801.160.330.00.01            </t>
  </si>
  <si>
    <t xml:space="preserve">0801.162.330.00.01            </t>
  </si>
  <si>
    <t xml:space="preserve">0801.220.330.00.01            </t>
  </si>
  <si>
    <t xml:space="preserve">0801.222.330.00.01            </t>
  </si>
  <si>
    <t xml:space="preserve">0801.230.330.00.01            </t>
  </si>
  <si>
    <t>Guztira Kulturaren Administrazio Orokorra</t>
  </si>
  <si>
    <t>33300</t>
  </si>
  <si>
    <t xml:space="preserve">0801.211.333.00.01            </t>
  </si>
  <si>
    <t xml:space="preserve">0801.481.333.00.08            </t>
  </si>
  <si>
    <t xml:space="preserve">EKARPENA HERRI MUSIKAREN TXOKOA                                            </t>
  </si>
  <si>
    <t xml:space="preserve">0801.481.333.00.09            </t>
  </si>
  <si>
    <t xml:space="preserve">EKARPENA LUBERRI                                                           </t>
  </si>
  <si>
    <t>Guztira Kultura ekipamenduak eta museoak</t>
  </si>
  <si>
    <t>33400</t>
  </si>
  <si>
    <t xml:space="preserve">0801.120.334.00.01            </t>
  </si>
  <si>
    <t xml:space="preserve">0801.121.334.00.01            </t>
  </si>
  <si>
    <t xml:space="preserve">0801.160.334.00.01            </t>
  </si>
  <si>
    <t xml:space="preserve">0801.202.334.00.01            </t>
  </si>
  <si>
    <t xml:space="preserve">KULTUR JAIALDIAK: INSTALAZIOAK                                             </t>
  </si>
  <si>
    <t xml:space="preserve">0801.211.334.00.01            </t>
  </si>
  <si>
    <t xml:space="preserve">0801.221.334.00.01            </t>
  </si>
  <si>
    <t xml:space="preserve">ARGIN. KULTUR LOKALAK                                                      </t>
  </si>
  <si>
    <t xml:space="preserve">0801.226.334.00.02            </t>
  </si>
  <si>
    <t xml:space="preserve">SGAE                                                                       </t>
  </si>
  <si>
    <t xml:space="preserve">0801.226.334.00.05            </t>
  </si>
  <si>
    <t xml:space="preserve">ANTZERKIGINTZA                                                             </t>
  </si>
  <si>
    <t xml:space="preserve">0801.226.334.00.06            </t>
  </si>
  <si>
    <t xml:space="preserve">0801.226.334.00.08            </t>
  </si>
  <si>
    <t xml:space="preserve">ARGITALPENAK: JAI EGITARAUA-URTEKARIA                                      </t>
  </si>
  <si>
    <t xml:space="preserve">0801.226.334.00.10            </t>
  </si>
  <si>
    <t xml:space="preserve">ARGAZKI ARTXIBOA                                                           </t>
  </si>
  <si>
    <t xml:space="preserve">0801.226.334.00.11            </t>
  </si>
  <si>
    <t xml:space="preserve">KULTUR JARDUERAK: AZPIEGITURAK, HORNIDUR                                   </t>
  </si>
  <si>
    <t xml:space="preserve">0801.226.334.00.96            </t>
  </si>
  <si>
    <t xml:space="preserve">ARGITALPENAK: ASTALAMUSTRICA                                               </t>
  </si>
  <si>
    <t xml:space="preserve">0801.226.334.00.98            </t>
  </si>
  <si>
    <t xml:space="preserve">ZINE EMANALDIAK                                                            </t>
  </si>
  <si>
    <t>0801.226.334.00.99</t>
  </si>
  <si>
    <t>DANTZA ANTZERKI IKUSKIZUNA</t>
  </si>
  <si>
    <t xml:space="preserve">0801.227.334.00.02            </t>
  </si>
  <si>
    <t xml:space="preserve">GARBIKETA: H.H.I. ALTZIBAR ESKOLA                                          </t>
  </si>
  <si>
    <t>0801.227.334.00.99</t>
  </si>
  <si>
    <t>KONTRATAZIOA: TXISTULARIAK</t>
  </si>
  <si>
    <t xml:space="preserve">0801.480.334.00.02            </t>
  </si>
  <si>
    <t xml:space="preserve">MANUEL LEKUONA BEKA                                                        </t>
  </si>
  <si>
    <t xml:space="preserve">0801.480.334.00.03            </t>
  </si>
  <si>
    <t xml:space="preserve">DIRULAGUNTZAK: MUSIKA IKASTEKO BEKAK                                </t>
  </si>
  <si>
    <t xml:space="preserve">0801.481.334.00.01            </t>
  </si>
  <si>
    <t>DIRULAGUNTZAK: OHIKO KULTUR EKITALDIAK</t>
  </si>
  <si>
    <t>0801.481.334.00.02</t>
  </si>
  <si>
    <t>EKARPENA: EUSKO IKASKUNTZA</t>
  </si>
  <si>
    <t>0801.481.334.00.03</t>
  </si>
  <si>
    <t>DIRULAGUNTZA: HM ESKOLA</t>
  </si>
  <si>
    <t xml:space="preserve">0801.481.334.00.04            </t>
  </si>
  <si>
    <t>DIRULAGUNTZA: OIARTZUNFO FLAUTA TALDEA</t>
  </si>
  <si>
    <t xml:space="preserve">0801.481.334.00.05            </t>
  </si>
  <si>
    <t xml:space="preserve">DIRULAGUNTZA: ERRALDOIEN KONPARTSA                                         </t>
  </si>
  <si>
    <t xml:space="preserve">0801.481.334.00.06            </t>
  </si>
  <si>
    <t xml:space="preserve">DIRULAGUNTZA: OIARTZUNGO ANTZERKIGINTZA                                      </t>
  </si>
  <si>
    <t>0801.481.334.00.07</t>
  </si>
  <si>
    <t>DIRULAGUNTZA: LARTAUN ABESBATZA</t>
  </si>
  <si>
    <t>0801.481.334.00.08</t>
  </si>
  <si>
    <t>DIRULAGUNTZA: LARTAUN TXISTULARIAK</t>
  </si>
  <si>
    <t>0801.481.334.00.09</t>
  </si>
  <si>
    <t>DIRULAGUNTZA: IHOTE TALDEA</t>
  </si>
  <si>
    <t xml:space="preserve">0801.481.334.00.10            </t>
  </si>
  <si>
    <t xml:space="preserve">DIRULAGUNTZA: CARHAIX-OIARTZUN SENIDETZA                                                 </t>
  </si>
  <si>
    <t>0801.481.334.00.11</t>
  </si>
  <si>
    <t>DIRULAGUNTZA: HELDUEN DANTZA TALDEA</t>
  </si>
  <si>
    <t>0801.481.334.00.12</t>
  </si>
  <si>
    <t>DIRULAGUNTZA: OLENTZERO TALDEA</t>
  </si>
  <si>
    <t>0801.481.334.00.13</t>
  </si>
  <si>
    <t>DIRULAGUNTZA: HAURTZARO</t>
  </si>
  <si>
    <t>0801.481.334.00.14</t>
  </si>
  <si>
    <t>DIRULAGUNTZA: ELIZALDE</t>
  </si>
  <si>
    <t>0801.481.334.00.15</t>
  </si>
  <si>
    <t>DIRULAGUNTZA: ZINEGILEAK</t>
  </si>
  <si>
    <t>0801.481.334.00.16</t>
  </si>
  <si>
    <t>DIRULAGUNTZA: EZ-OHIKO KULTUR EKITALDIAK</t>
  </si>
  <si>
    <t>0801.622.334.00.01</t>
  </si>
  <si>
    <t>AUZO LOKALAK</t>
  </si>
  <si>
    <t xml:space="preserve">0801.689.334.00.01            </t>
  </si>
  <si>
    <t xml:space="preserve">MUGARRI BILDUMA                                                            </t>
  </si>
  <si>
    <t xml:space="preserve">0801.689.334.00.02            </t>
  </si>
  <si>
    <t xml:space="preserve">JUAN M LEKUONA BERTSOGINTZA LIBURUA                                        </t>
  </si>
  <si>
    <t>0801.689.334.00.03</t>
  </si>
  <si>
    <t>ONDARE AUDIOBISUALAREN DIJITALIZAZIOA</t>
  </si>
  <si>
    <t>Guztira Kulturaren sustapena</t>
  </si>
  <si>
    <t xml:space="preserve">0801.226.336.00.98            </t>
  </si>
  <si>
    <t xml:space="preserve">BELOAGA AUZOLANDEGIAK                                                      </t>
  </si>
  <si>
    <t xml:space="preserve">0801.226.336.00.99            </t>
  </si>
  <si>
    <t>KONTRATAZIOA: BELOAGA</t>
  </si>
  <si>
    <t>0801.481.336.00.01</t>
  </si>
  <si>
    <t>DIRULAGUNTZA: KATTIN TXIKI</t>
  </si>
  <si>
    <t>Guztira Ondare historiko-artistikoaren babesa</t>
  </si>
  <si>
    <t>33800</t>
  </si>
  <si>
    <t xml:space="preserve">0801.120.338.00.01            </t>
  </si>
  <si>
    <t xml:space="preserve">0801.121.338.00.01            </t>
  </si>
  <si>
    <t xml:space="preserve">0801.131.338.00.01            </t>
  </si>
  <si>
    <t xml:space="preserve">ORDAINSARIAK: FESTAK,...                                                   </t>
  </si>
  <si>
    <t xml:space="preserve">0801.160.338.00.01            </t>
  </si>
  <si>
    <t xml:space="preserve">0801.221.338.00.01            </t>
  </si>
  <si>
    <t xml:space="preserve">0801.226.338.00.07            </t>
  </si>
  <si>
    <t xml:space="preserve">XANISTEBANAK JAI-KULTUR JARDUERAK                                          </t>
  </si>
  <si>
    <t>0801.481.338.00.01</t>
  </si>
  <si>
    <t>DIRULAGUNTZA: ALDEGUNA ELKARTEA</t>
  </si>
  <si>
    <t>0801.481.338.00.02</t>
  </si>
  <si>
    <t>DIRULAGUNTZA: AUZOKALTE ELKARTEA</t>
  </si>
  <si>
    <t xml:space="preserve">0801.481.338.00.03            </t>
  </si>
  <si>
    <t xml:space="preserve">DIRULAGUNTZA: KLARENE ALTZIBAR ELKARTEA                         </t>
  </si>
  <si>
    <t>0801.481.338.00.04</t>
  </si>
  <si>
    <t>DIRULAGUNTZA: ITURRIOZKO FESTA BATZORDEA</t>
  </si>
  <si>
    <t xml:space="preserve">0801.481.338.00.05            </t>
  </si>
  <si>
    <t>0801.481.338.00.06</t>
  </si>
  <si>
    <t>DIRULAGUNTZA: BIZARDIA ELKARTEA</t>
  </si>
  <si>
    <t>0801.481.338.00.07</t>
  </si>
  <si>
    <t>DIRULAGUNTZA: UGALDETXO KULTUR TALDEA</t>
  </si>
  <si>
    <t>0801.481.338.00.08</t>
  </si>
  <si>
    <t>DIRULAGUNTZA: MUNANDI ERROMERIA</t>
  </si>
  <si>
    <t>0801.481.338.00.09</t>
  </si>
  <si>
    <t>DIRULAGUNTZA: ARTASO ELKARTEA</t>
  </si>
  <si>
    <t>Guztira Herri-jaiak eta ospakizunak</t>
  </si>
  <si>
    <t>GUZTIRA Kultura</t>
  </si>
  <si>
    <t xml:space="preserve">0803  </t>
  </si>
  <si>
    <t>33210</t>
  </si>
  <si>
    <t xml:space="preserve">0803.120.332.10.01            </t>
  </si>
  <si>
    <t xml:space="preserve">0803.121.332.10.01            </t>
  </si>
  <si>
    <t xml:space="preserve">0803.160.332.10.01            </t>
  </si>
  <si>
    <t xml:space="preserve">0803.211.332.10.01            </t>
  </si>
  <si>
    <t xml:space="preserve">KONPONK.ETA MANTENUA: ERAIKUNTZA                                           </t>
  </si>
  <si>
    <t xml:space="preserve">0803.212.332.10.01            </t>
  </si>
  <si>
    <t xml:space="preserve">KONPONK. ETA MANTENUA: MAKINERIA                                           </t>
  </si>
  <si>
    <t xml:space="preserve">0803.214.332.10.01            </t>
  </si>
  <si>
    <t xml:space="preserve">KONPONK.ETA MANTENUA: ALTZARIAK                                            </t>
  </si>
  <si>
    <t xml:space="preserve">0803.220.332.10.01            </t>
  </si>
  <si>
    <t xml:space="preserve">0803.220.332.10.02            </t>
  </si>
  <si>
    <t xml:space="preserve">HEMEROTEKA                                                                 </t>
  </si>
  <si>
    <t xml:space="preserve">0803.226.332.10.06            </t>
  </si>
  <si>
    <t xml:space="preserve">JARDUERA KULTURALAK: IRAKURKETA                                            </t>
  </si>
  <si>
    <t>0803.226.332.10.99</t>
  </si>
  <si>
    <t xml:space="preserve">BESTE HAINBAT GASTU                            </t>
  </si>
  <si>
    <t xml:space="preserve">0803.227.332.10.10            </t>
  </si>
  <si>
    <t xml:space="preserve">0803.227.332.10.99            </t>
  </si>
  <si>
    <t xml:space="preserve">KONTRATUA: IGOGAILUA                                                       </t>
  </si>
  <si>
    <t xml:space="preserve">0803.230.332.10.01            </t>
  </si>
  <si>
    <t xml:space="preserve">0803.625.332.10.01            </t>
  </si>
  <si>
    <t xml:space="preserve">ALTZARIAK                                                                  </t>
  </si>
  <si>
    <t xml:space="preserve">0803.626.332.10.01            </t>
  </si>
  <si>
    <t xml:space="preserve">ORDENAGAILUAK                                                              </t>
  </si>
  <si>
    <t xml:space="preserve">0803.628.332.10.01            </t>
  </si>
  <si>
    <t xml:space="preserve">BIBLIOTEKARAKO FONDU BIBLIOGRAFIKOA                                        </t>
  </si>
  <si>
    <t xml:space="preserve">0803.629.332.10.01            </t>
  </si>
  <si>
    <t>Guztira Liburutegi Publikoak</t>
  </si>
  <si>
    <t>GUZTIRA Liburutegia</t>
  </si>
  <si>
    <t>GUZTIRA 08</t>
  </si>
  <si>
    <t xml:space="preserve">0901  </t>
  </si>
  <si>
    <t>17000</t>
  </si>
  <si>
    <t xml:space="preserve">0901.120.170.00.01            </t>
  </si>
  <si>
    <t xml:space="preserve">0901.121.170.00.01            </t>
  </si>
  <si>
    <t xml:space="preserve">0901.160.170.00.01            </t>
  </si>
  <si>
    <t xml:space="preserve">0901.162.170.00.01            </t>
  </si>
  <si>
    <t xml:space="preserve">0901.210.170.00.02            </t>
  </si>
  <si>
    <t xml:space="preserve">GARBIKETA LANAK: ONDARE NATURALA                                           </t>
  </si>
  <si>
    <t xml:space="preserve">0901.211.170.00.01            </t>
  </si>
  <si>
    <t xml:space="preserve">MANTENU KONPONKETA: ERAIKUNTZAK                                            </t>
  </si>
  <si>
    <t xml:space="preserve">0901.220.170.00.01            </t>
  </si>
  <si>
    <t xml:space="preserve">0901.226.170.00.01            </t>
  </si>
  <si>
    <t xml:space="preserve">KANONAK: ERREKETARA IXURKIAK                                               </t>
  </si>
  <si>
    <t xml:space="preserve">0901.226.170.00.03            </t>
  </si>
  <si>
    <t xml:space="preserve">BEHEMENDIREN EKINTZAK                                                      </t>
  </si>
  <si>
    <t xml:space="preserve">0901.226.170.00.04            </t>
  </si>
  <si>
    <t xml:space="preserve">BEHEMENDI: LURBIZI PROIEKTUA                                               </t>
  </si>
  <si>
    <t xml:space="preserve">0901.227.170.00.04            </t>
  </si>
  <si>
    <t xml:space="preserve">0901.230.170.00.01            </t>
  </si>
  <si>
    <t xml:space="preserve">0901.420.170.00.01            </t>
  </si>
  <si>
    <t xml:space="preserve">EKARP.DIPUT.: %20 HOBEK. KONTUA                                            </t>
  </si>
  <si>
    <t xml:space="preserve">0901.481.170.00.01            </t>
  </si>
  <si>
    <t xml:space="preserve">DIRULAGUNTZAK ERAKUNDEEI                                                     </t>
  </si>
  <si>
    <t xml:space="preserve">0901.601.170.00.01            </t>
  </si>
  <si>
    <t xml:space="preserve">HERRIBIDEAK KONPONDU                                                       </t>
  </si>
  <si>
    <t>Guztira Ingurumen Administrazio orokorra: Mendia</t>
  </si>
  <si>
    <t>GUZTIRA Mendia</t>
  </si>
  <si>
    <t xml:space="preserve">0902  </t>
  </si>
  <si>
    <t>17001</t>
  </si>
  <si>
    <t xml:space="preserve">0902.120.170.01.01            </t>
  </si>
  <si>
    <t xml:space="preserve">0902.121.170.01.01            </t>
  </si>
  <si>
    <t xml:space="preserve">0902.160.170.01.01            </t>
  </si>
  <si>
    <t xml:space="preserve">0902.162.170.01.01            </t>
  </si>
  <si>
    <t xml:space="preserve">0902.212.170.01.01            </t>
  </si>
  <si>
    <t xml:space="preserve">0902.213.170.01.01            </t>
  </si>
  <si>
    <t xml:space="preserve">KONPONK. ETA MANTENUA: IBILGAILUA                                          </t>
  </si>
  <si>
    <t xml:space="preserve">0902.221.170.01.05            </t>
  </si>
  <si>
    <t xml:space="preserve">0902.221.170.01.11            </t>
  </si>
  <si>
    <t xml:space="preserve">0902.221.170.01.99            </t>
  </si>
  <si>
    <t xml:space="preserve">0902.222.170.01.01            </t>
  </si>
  <si>
    <t xml:space="preserve">0902.224.170.01.02            </t>
  </si>
  <si>
    <t xml:space="preserve">0902.226.170.01.99            </t>
  </si>
  <si>
    <t xml:space="preserve">0902.230.170.01.01            </t>
  </si>
  <si>
    <t>Guztira Administrazio Ingurumen Orokorra: Basozaintza</t>
  </si>
  <si>
    <t xml:space="preserve">Total 0902  </t>
  </si>
  <si>
    <t>GUZTIRA Basozaintza</t>
  </si>
  <si>
    <t xml:space="preserve">0903  </t>
  </si>
  <si>
    <t>17002</t>
  </si>
  <si>
    <t xml:space="preserve">0903.200.170.02.01            </t>
  </si>
  <si>
    <t xml:space="preserve">BIDEGORRIA: LUR ERRENTA                                                    </t>
  </si>
  <si>
    <t xml:space="preserve">0903.210.170.02.01            </t>
  </si>
  <si>
    <t xml:space="preserve">MANTENU KONPONKETA: BIDEG,ITXI,BIDEAK                                      </t>
  </si>
  <si>
    <t xml:space="preserve">0903.226.170.02.98            </t>
  </si>
  <si>
    <t xml:space="preserve">INGURUMEN EKIMENAK                                                         </t>
  </si>
  <si>
    <t xml:space="preserve">0903.227.170.02.01            </t>
  </si>
  <si>
    <t xml:space="preserve">TOKIKO AGENDA 21                                                           </t>
  </si>
  <si>
    <t>0903.227.170.02.02</t>
  </si>
  <si>
    <t>KONTRATUA: ZARATA MAPA</t>
  </si>
  <si>
    <t xml:space="preserve">0903.230.170.02.01            </t>
  </si>
  <si>
    <t xml:space="preserve">0903.420.170.02.01            </t>
  </si>
  <si>
    <t xml:space="preserve">EKARPENA: PARKE-ETXEA                                                      </t>
  </si>
  <si>
    <t>0903.601.170.02.01</t>
  </si>
  <si>
    <t>BIDEGORRIA</t>
  </si>
  <si>
    <t>Guztira Ingurumen Administrazio Orokorra: Aiako Harria</t>
  </si>
  <si>
    <t xml:space="preserve">0903.120.432.00.01            </t>
  </si>
  <si>
    <t xml:space="preserve">ORDAINSARIAK: FUNTZIONARIEN OINARRIA                                       </t>
  </si>
  <si>
    <t xml:space="preserve">0903.121.432.00.01            </t>
  </si>
  <si>
    <t xml:space="preserve">ORDAINSARIAK: FUNTZIONARIEN OSAG                                           </t>
  </si>
  <si>
    <t xml:space="preserve">0903.160.432.00.01            </t>
  </si>
  <si>
    <t xml:space="preserve">0903.421.432.00.01            </t>
  </si>
  <si>
    <t xml:space="preserve">EKARPENA OARSOALDEA: TURISMO-CICERONE                                      </t>
  </si>
  <si>
    <t xml:space="preserve">0903.433.432.00.01            </t>
  </si>
  <si>
    <t xml:space="preserve">EKARPENA: OTASA                                                            </t>
  </si>
  <si>
    <t>0903.733.432.00.01</t>
  </si>
  <si>
    <t>EKARPENA INBERTSIOAK: OTASA</t>
  </si>
  <si>
    <t>Guztira Turismo</t>
  </si>
  <si>
    <t>44110</t>
  </si>
  <si>
    <t xml:space="preserve">0903.227.441.10.03            </t>
  </si>
  <si>
    <t xml:space="preserve">KONTRATUAK: TAXI BUS                                                       </t>
  </si>
  <si>
    <t xml:space="preserve">0903.227.441.10.08            </t>
  </si>
  <si>
    <t xml:space="preserve">KONTRATUA: XORROLA                                                         </t>
  </si>
  <si>
    <t>0903.422.441.10.01</t>
  </si>
  <si>
    <t>EKARPENA: GARRAIO AGINTZARITZA</t>
  </si>
  <si>
    <t>Guztira Bidaiarien garraioa</t>
  </si>
  <si>
    <t>GUZTIRA Aiako Harria</t>
  </si>
  <si>
    <t>GUZTIRA 09</t>
  </si>
  <si>
    <t xml:space="preserve">1001  </t>
  </si>
  <si>
    <t>23000</t>
  </si>
  <si>
    <t xml:space="preserve">1001.120.230.00.01            </t>
  </si>
  <si>
    <t xml:space="preserve">1001.121.230.00.01            </t>
  </si>
  <si>
    <t xml:space="preserve">1001.130.230.00.01            </t>
  </si>
  <si>
    <t xml:space="preserve">1001.131.230.00.01            </t>
  </si>
  <si>
    <t xml:space="preserve">1001.160.230.00.01            </t>
  </si>
  <si>
    <t xml:space="preserve">1001.162.230.00.01            </t>
  </si>
  <si>
    <t xml:space="preserve">1001.204.230.00.01            </t>
  </si>
  <si>
    <t xml:space="preserve">ERRENTAMENTUAK: FUNTZIO ANITZEKO EKIPOAK                                   </t>
  </si>
  <si>
    <t xml:space="preserve">1001.211.230.00.01            </t>
  </si>
  <si>
    <t xml:space="preserve">KONPONKETA ETA MANTENUA:ERAIKUNTZAK.                                       </t>
  </si>
  <si>
    <t xml:space="preserve">1001.220.230.00.01            </t>
  </si>
  <si>
    <t xml:space="preserve">1001.222.230.00.01            </t>
  </si>
  <si>
    <t>1001.227.230.00.01</t>
  </si>
  <si>
    <t xml:space="preserve">1001.230.230.00.01            </t>
  </si>
  <si>
    <t>Guztira Gizarte Zerbitzuen Administrazio Orokorra</t>
  </si>
  <si>
    <t xml:space="preserve">1001.481.230.20.01      </t>
  </si>
  <si>
    <t xml:space="preserve">DIRULAGUNTZA: SAHARAKO UDAKO PROGRAMA                                      </t>
  </si>
  <si>
    <t>1001.481.230.20.02</t>
  </si>
  <si>
    <t>DIRULAGUNTZA: HELTA TALDEA</t>
  </si>
  <si>
    <t>1001.481.230.20.03</t>
  </si>
  <si>
    <t>DIRULAGUNTZA: KILIRIKUPE</t>
  </si>
  <si>
    <t>1001.481.230.20.04</t>
  </si>
  <si>
    <t>DIRULAGUNTZA: EL WATAN</t>
  </si>
  <si>
    <t>1001.481.230.20.05</t>
  </si>
  <si>
    <t>DIRULAGUNTZA: EUSKAL FONDOA</t>
  </si>
  <si>
    <t>1001.481.230.20.06</t>
  </si>
  <si>
    <t>EKARPENA: EUSKAL FONDOA</t>
  </si>
  <si>
    <t>1001.481.230.20.07</t>
  </si>
  <si>
    <t xml:space="preserve">GIZA LANKIDETZARAKO ELKARTEAK                                              </t>
  </si>
  <si>
    <t>1001.481.230.20.08</t>
  </si>
  <si>
    <t>DIRULAGUNTZA: HARRI BELTZA</t>
  </si>
  <si>
    <t>1001.481.230.20.09</t>
  </si>
  <si>
    <t>DIRULAGUNTZA: OSASUN PASTORALA</t>
  </si>
  <si>
    <t>1001.481.230.20.10</t>
  </si>
  <si>
    <t>DIRULAGUNTZA: OIARTZUNGO ODOL EMAILEAK</t>
  </si>
  <si>
    <t>1001.481.230.20.11</t>
  </si>
  <si>
    <t>DIRULAGUNTZA: GARABIDE ELKARTEA</t>
  </si>
  <si>
    <t>Guztira Lankidetza eta Garapenerako Laguntza</t>
  </si>
  <si>
    <t>23100</t>
  </si>
  <si>
    <t xml:space="preserve">1001.120.231.00.01            </t>
  </si>
  <si>
    <t xml:space="preserve">1001.121.231.00.01            </t>
  </si>
  <si>
    <t xml:space="preserve">1001.130.231.00.01            </t>
  </si>
  <si>
    <t xml:space="preserve">1001.131.231.00.01            </t>
  </si>
  <si>
    <t xml:space="preserve">1001.160.231.00.01            </t>
  </si>
  <si>
    <t xml:space="preserve">1001.221.231.00.01            </t>
  </si>
  <si>
    <t xml:space="preserve">ARGINDARRA.                                                                </t>
  </si>
  <si>
    <t>1001.221.231.00.04</t>
  </si>
  <si>
    <t xml:space="preserve">ERREGAIA                                                                   </t>
  </si>
  <si>
    <t xml:space="preserve">1001.226.231.00.06            </t>
  </si>
  <si>
    <t xml:space="preserve">HEZKUNTZA KONTSEILUKO EKINTZAK                                             </t>
  </si>
  <si>
    <t xml:space="preserve">1001.226.231.00.07            </t>
  </si>
  <si>
    <t xml:space="preserve">BEHEMENDIREN PROGRAMAK                                                     </t>
  </si>
  <si>
    <t xml:space="preserve">1001.226.231.00.95            </t>
  </si>
  <si>
    <t xml:space="preserve">1001.226.231.00.96            </t>
  </si>
  <si>
    <t xml:space="preserve">FAMILIEN TRATAMENTUAK                                                      </t>
  </si>
  <si>
    <t xml:space="preserve">1001.226.231.00.97            </t>
  </si>
  <si>
    <t xml:space="preserve">GIZARTE-HEZKUNTZA ESKU-HARTZE ZERBITZUA                                    </t>
  </si>
  <si>
    <t xml:space="preserve">1001.226.231.00.98            </t>
  </si>
  <si>
    <t xml:space="preserve">GIZARTERATZERAKO PROIEKTUA                                                 </t>
  </si>
  <si>
    <t xml:space="preserve">1001.226.231.00.99            </t>
  </si>
  <si>
    <t xml:space="preserve">PRESTAZIO SISTEMA-ZERBITZU ZORROA                                          </t>
  </si>
  <si>
    <t xml:space="preserve">1001.227.231.00.01            </t>
  </si>
  <si>
    <t xml:space="preserve">KONTRATUA: ADINGABEKOEN BABESA                                             </t>
  </si>
  <si>
    <t>1001.227.231.00.05</t>
  </si>
  <si>
    <t>KONTRATAZIOA: KIROL MURRIZKETAK</t>
  </si>
  <si>
    <t xml:space="preserve">1001.227.231.00.06            </t>
  </si>
  <si>
    <t xml:space="preserve">KONTRATAZIOA: "TORRI GUKIN" PROGRAMA                                       </t>
  </si>
  <si>
    <t xml:space="preserve">1001.227.231.00.07            </t>
  </si>
  <si>
    <t xml:space="preserve">SAILAREN GAINBEGIRATZE LANAK                                               </t>
  </si>
  <si>
    <t xml:space="preserve">1001.227.231.00.98            </t>
  </si>
  <si>
    <t xml:space="preserve">KONTRATAZIOA: HAZIA PROIEKTUA                                              </t>
  </si>
  <si>
    <t>1001.227.231.00.99</t>
  </si>
  <si>
    <t>KONTRATAZIOA: TAXI</t>
  </si>
  <si>
    <t xml:space="preserve">1001.480.231.00.02            </t>
  </si>
  <si>
    <t xml:space="preserve">FAMILIEI LAGUNTZAK                                                         </t>
  </si>
  <si>
    <t xml:space="preserve">1001.480.231.00.03            </t>
  </si>
  <si>
    <t xml:space="preserve">FAMILIEI LAGUNTZAK- KIROL EKINTZAK                                         </t>
  </si>
  <si>
    <t xml:space="preserve">1001.480.231.00.04            </t>
  </si>
  <si>
    <t xml:space="preserve">DIRULAGUNTZAK ZAILTASUN HAURRENTZAT                                        </t>
  </si>
  <si>
    <t xml:space="preserve">1001.480.231.00.06            </t>
  </si>
  <si>
    <t xml:space="preserve">DISPERTSIOARENGATIK PRESOEN FAMILIEI LAG                                   </t>
  </si>
  <si>
    <t xml:space="preserve">1001.480.231.00.08            </t>
  </si>
  <si>
    <t xml:space="preserve">ETORKINEI DIRULAGUNTZAK                                                    </t>
  </si>
  <si>
    <t xml:space="preserve">1001.481.231.00.03            </t>
  </si>
  <si>
    <t xml:space="preserve">DIRULAGUNTZA ARRAZTALO: GAIXO PSIKIKOAK                                    </t>
  </si>
  <si>
    <t xml:space="preserve">1001.481.231.00.05            </t>
  </si>
  <si>
    <t xml:space="preserve">DIRULAGUNTZA: PROIEKTUAK                                                   </t>
  </si>
  <si>
    <t xml:space="preserve">1001.481.231.00.06            </t>
  </si>
  <si>
    <t xml:space="preserve">DIRULAGUNTZA: AGIPAD                                                       </t>
  </si>
  <si>
    <t xml:space="preserve">1001.481.231.00.07            </t>
  </si>
  <si>
    <t xml:space="preserve">DIRULAGUNTZA: PREBENTZIOA                                                  </t>
  </si>
  <si>
    <t>1001.481.231.00.08</t>
  </si>
  <si>
    <t>DIRULAGUNTZA: AGINTZARI</t>
  </si>
  <si>
    <t>Guztira Lehen mailako gizarte-laguntza</t>
  </si>
  <si>
    <t>23130</t>
  </si>
  <si>
    <t xml:space="preserve">1001.480.231.30.01            </t>
  </si>
  <si>
    <t xml:space="preserve">GIZA LARRIALDIETARAKO LAGUNTZAK                                            </t>
  </si>
  <si>
    <t>Guatira AES</t>
  </si>
  <si>
    <t>1001.131.241.00.01</t>
  </si>
  <si>
    <t>1001.160.241.00.01</t>
  </si>
  <si>
    <t>24100</t>
  </si>
  <si>
    <t xml:space="preserve">1001.421.241.00.01            </t>
  </si>
  <si>
    <t xml:space="preserve">EKARPENA: OARSOALDEA, S.A.                                                 </t>
  </si>
  <si>
    <t>1001.421.241.00.02</t>
  </si>
  <si>
    <t>OARSOALDEA: EREITEN PROIEKTUA</t>
  </si>
  <si>
    <t xml:space="preserve">1001.421.241.00.03            </t>
  </si>
  <si>
    <t xml:space="preserve">EKARPENA: OARSOALDEA - PROGRAMAK                                           </t>
  </si>
  <si>
    <t>Guztira Enpleguaren Sustapena</t>
  </si>
  <si>
    <t>1001.421.433.00.01</t>
  </si>
  <si>
    <t>Guztira Enpresa sustapena</t>
  </si>
  <si>
    <t>GUZTIRA Administrazio Orokorra: Gizarte Zerbitzuak</t>
  </si>
  <si>
    <t xml:space="preserve">1003  </t>
  </si>
  <si>
    <t>23190</t>
  </si>
  <si>
    <t xml:space="preserve">1003.480.231.90.01            </t>
  </si>
  <si>
    <t xml:space="preserve">EGOITZETAN ZAHARREN EGOTEA                                                 </t>
  </si>
  <si>
    <t xml:space="preserve">1003.481.231.90.02            </t>
  </si>
  <si>
    <t xml:space="preserve">SUBENTZIOAK: PETRA LEKUONA                                                 </t>
  </si>
  <si>
    <t>Guztira Zaharren Egoitzak</t>
  </si>
  <si>
    <t>33710</t>
  </si>
  <si>
    <t xml:space="preserve">1003.211.337.10.01            </t>
  </si>
  <si>
    <t xml:space="preserve">KONPONK. ETA MANTENUA: GAZTE IZANAK                                        </t>
  </si>
  <si>
    <t xml:space="preserve">1003.221.337.10.01            </t>
  </si>
  <si>
    <t xml:space="preserve">GAZTE IZANA: ARGINDARRA                                                    </t>
  </si>
  <si>
    <t xml:space="preserve">1003.221.337.10.04            </t>
  </si>
  <si>
    <t xml:space="preserve">1003.227.337.10.98            </t>
  </si>
  <si>
    <t xml:space="preserve">1003.227.337.10.99            </t>
  </si>
  <si>
    <t xml:space="preserve">3GN. ADINEKOEI GIMNASIA KLASEAK                                            </t>
  </si>
  <si>
    <t xml:space="preserve">1003.481.337.10.01            </t>
  </si>
  <si>
    <t xml:space="preserve">DIRULAGUNTZAK ERAKUNDEEI: GAZTE IZANAK                                       </t>
  </si>
  <si>
    <t>1003.481.337.10.02</t>
  </si>
  <si>
    <t>DIRULAGUNTZA: GAZTE IZANAK – LOKAL</t>
  </si>
  <si>
    <t>Guztira Jubilatuen Etxea</t>
  </si>
  <si>
    <t>GUZTIRA 3. ADINA</t>
  </si>
  <si>
    <t xml:space="preserve">1004  </t>
  </si>
  <si>
    <t>23110</t>
  </si>
  <si>
    <t xml:space="preserve">1004.120.231.10.01            </t>
  </si>
  <si>
    <t xml:space="preserve">1004.121.231.10.01            </t>
  </si>
  <si>
    <t xml:space="preserve">1004.131.231.10.01            </t>
  </si>
  <si>
    <t xml:space="preserve">1004.160.231.10.01            </t>
  </si>
  <si>
    <t xml:space="preserve">1004.162.231.10.01            </t>
  </si>
  <si>
    <t xml:space="preserve">BESTE GASTUA: FUNTZIONARIAK                                                </t>
  </si>
  <si>
    <t xml:space="preserve">1004.163.231.10.01            </t>
  </si>
  <si>
    <t xml:space="preserve">1004.221.231.10.05            </t>
  </si>
  <si>
    <t xml:space="preserve">1004.222.231.10.01            </t>
  </si>
  <si>
    <t xml:space="preserve">1004.227.231.10.07            </t>
  </si>
  <si>
    <t xml:space="preserve">FAMILIARRA EGINDAKO ETXEZ-ETXEKO LAGUNTZ                                   </t>
  </si>
  <si>
    <t xml:space="preserve">1004.227.231.10.99  </t>
  </si>
  <si>
    <t xml:space="preserve">1004.230.231.10.01            </t>
  </si>
  <si>
    <t xml:space="preserve">1004.623.231.10.01            </t>
  </si>
  <si>
    <t xml:space="preserve">IRISGARRITASUNERAKO TRESNERIA                                              </t>
  </si>
  <si>
    <t>Guztira lehen mailako gizarte laguntza: Etxez-etxe</t>
  </si>
  <si>
    <t xml:space="preserve">1005.120.231.50.01            </t>
  </si>
  <si>
    <t xml:space="preserve">1005.121.231.50.01            </t>
  </si>
  <si>
    <t xml:space="preserve">1005.160.231.50.01            </t>
  </si>
  <si>
    <t>1005.226.231.50.99</t>
  </si>
  <si>
    <t>SENTIBERATZE JARDUERAK</t>
  </si>
  <si>
    <t>1005.227.231.50.01</t>
  </si>
  <si>
    <t>KONTRATAZIOA: FORMAKUNTZA</t>
  </si>
  <si>
    <t>1005.227.231.50.07</t>
  </si>
  <si>
    <t>KONTRATAZIOA: BERDINTASUN PLANA</t>
  </si>
  <si>
    <t>1005.227.231.50.11</t>
  </si>
  <si>
    <t>ITZULPENAK</t>
  </si>
  <si>
    <t>1005.227.231.50.98</t>
  </si>
  <si>
    <t>KONTRATAZIOA: AUTOLAGUNTZA TALDEA</t>
  </si>
  <si>
    <t xml:space="preserve">1005.227.231.50.99            </t>
  </si>
  <si>
    <t xml:space="preserve">DIRULAGUNTZA: IKERKETAK ETA DIAGNOSTIKOAK                                   </t>
  </si>
  <si>
    <t>1005.480.231.50.09</t>
  </si>
  <si>
    <t>DIRULAGUNTZAK: GENERO BERDINTASUNAK</t>
  </si>
  <si>
    <t>Guztira Genero Berdintasunaren Sustapena</t>
  </si>
  <si>
    <t xml:space="preserve">1101  </t>
  </si>
  <si>
    <t>33720</t>
  </si>
  <si>
    <t>GUZTIRA 10</t>
  </si>
  <si>
    <t xml:space="preserve">1101.120.337.20.01            </t>
  </si>
  <si>
    <t xml:space="preserve">1101.121.337.20.01            </t>
  </si>
  <si>
    <t xml:space="preserve">ORDAINSARIAK: FUNTZIONARIEN OSAGARRIA                                      </t>
  </si>
  <si>
    <t xml:space="preserve">1101.131.337.20.01            </t>
  </si>
  <si>
    <t xml:space="preserve">ORDAINSARIAK: LABORAL ALDARTEKOA                                           </t>
  </si>
  <si>
    <t xml:space="preserve">1101.160.337.20.01            </t>
  </si>
  <si>
    <t xml:space="preserve">1101.162.337.20.01            </t>
  </si>
  <si>
    <t xml:space="preserve">BESTE GASTUAK: FUNTZIONARIAK.                                              </t>
  </si>
  <si>
    <t xml:space="preserve">1101.212.337.20.01            </t>
  </si>
  <si>
    <t xml:space="preserve">KONPONKETA ETA MANTENUA: ERAIKUNTZA                                        </t>
  </si>
  <si>
    <t xml:space="preserve">1101.220.337.20.01            </t>
  </si>
  <si>
    <t xml:space="preserve">1101.221.337.20.01            </t>
  </si>
  <si>
    <t xml:space="preserve">1101.222.337.20.01            </t>
  </si>
  <si>
    <t xml:space="preserve">1101.226.337.20.96            </t>
  </si>
  <si>
    <t xml:space="preserve">GAZTE SAILAKO EKINTZAK                                                     </t>
  </si>
  <si>
    <t xml:space="preserve">1101.227.337.20.01            </t>
  </si>
  <si>
    <t xml:space="preserve">KONTRATUA: LUDOTEKA, GIP ETA UDALEKUAK                                     </t>
  </si>
  <si>
    <t>1101.227.337.20.07</t>
  </si>
  <si>
    <t>KONTRATUA: APLIKAZIO INFORMATIKOA</t>
  </si>
  <si>
    <t xml:space="preserve">1101.227.337.20.10            </t>
  </si>
  <si>
    <t>1101.227.337.20.99</t>
  </si>
  <si>
    <t>KONTRATUA: KUADRILATEGI</t>
  </si>
  <si>
    <t xml:space="preserve">1101.230.337.20.01            </t>
  </si>
  <si>
    <t xml:space="preserve">1101.481.337.20.01            </t>
  </si>
  <si>
    <t xml:space="preserve">1102  </t>
  </si>
  <si>
    <t>32600</t>
  </si>
  <si>
    <t>Guztira Gazteria</t>
  </si>
  <si>
    <t>GUZTIRA Gazteria</t>
  </si>
  <si>
    <t xml:space="preserve">1102.226.326.00.99            </t>
  </si>
  <si>
    <t xml:space="preserve">ESKOLA KIROLA KOORDINATZAILEA                                              </t>
  </si>
  <si>
    <t>34000</t>
  </si>
  <si>
    <t>1102.421.326.00.01</t>
  </si>
  <si>
    <t>DIRULAGUNTZA: OARSOALDEA: ESKOLA KIROLA</t>
  </si>
  <si>
    <t xml:space="preserve">1102.481.326.00.05            </t>
  </si>
  <si>
    <t xml:space="preserve">DIRULAGUNTZAK: ESKOLA-KIROLA E.1                                           </t>
  </si>
  <si>
    <t>Guztira Hezkuntzako zerbitzu Osagarriak</t>
  </si>
  <si>
    <t xml:space="preserve">1102.120.340.00.01            </t>
  </si>
  <si>
    <t xml:space="preserve">1102.121.340.00.01            </t>
  </si>
  <si>
    <t xml:space="preserve">1102.160.340.00.01            </t>
  </si>
  <si>
    <t xml:space="preserve">1102.162.340.00.01            </t>
  </si>
  <si>
    <t>34100</t>
  </si>
  <si>
    <t xml:space="preserve">1102.226.340.00.01            </t>
  </si>
  <si>
    <t xml:space="preserve">KIROLA SAILEKO EKINTZAK                                                    </t>
  </si>
  <si>
    <t xml:space="preserve">1102.227.340.00.02            </t>
  </si>
  <si>
    <t xml:space="preserve">KONTRATAZIOA: APLIKAZIO INFORMATIKOA                                       </t>
  </si>
  <si>
    <t>Guztira Kirolaren arloko administrazio orokorra</t>
  </si>
  <si>
    <t>34200</t>
  </si>
  <si>
    <t xml:space="preserve">1102.480.341.00.01            </t>
  </si>
  <si>
    <t>DIRULAGUNTZAK KIROLARIEI</t>
  </si>
  <si>
    <t>1102.481.341.00.02</t>
  </si>
  <si>
    <t>DIRULAGUNTZA: OHIKO JARDUERAK</t>
  </si>
  <si>
    <t>1102.481.341.00.03</t>
  </si>
  <si>
    <t>DIRULAGUNTZA: EZ-OHIKO</t>
  </si>
  <si>
    <t>1102.481.341.00.04</t>
  </si>
  <si>
    <t>DIRULAGUNTZA: OARSOALDEA IKE</t>
  </si>
  <si>
    <t>1102.481.341.00.05</t>
  </si>
  <si>
    <t>DIRULAGUNTZA: OTXE</t>
  </si>
  <si>
    <t>1102.481.341.00.06</t>
  </si>
  <si>
    <t xml:space="preserve">DIRULAGUNTZAK ERAKUNDEEI: KIROL JARDUERAK                                    </t>
  </si>
  <si>
    <t>1102.481.341.00.07</t>
  </si>
  <si>
    <t>DIRULAGUNTZA: HAURTZARO MENDI</t>
  </si>
  <si>
    <t>1102.481.341.00.08</t>
  </si>
  <si>
    <t>DIRULAGUNTZA: GIRIZIA MENDI</t>
  </si>
  <si>
    <t>1102.481.341.00.09</t>
  </si>
  <si>
    <t>DIRULAGUNTZA: EUSKAL MAKILA</t>
  </si>
  <si>
    <t>1102.481.341.00.10</t>
  </si>
  <si>
    <t>DIRULAGUNTZA: LARTAUN</t>
  </si>
  <si>
    <t>Guztira Kirola sustatzea eta bultzatzea</t>
  </si>
  <si>
    <t xml:space="preserve">1102.212.342.00.01            </t>
  </si>
  <si>
    <t xml:space="preserve">KONPONK.MANTENUA: KIROL INSTALAZIOA                                        </t>
  </si>
  <si>
    <t xml:space="preserve">1102.221.342.00.01            </t>
  </si>
  <si>
    <t xml:space="preserve">1102.221.342.00.04            </t>
  </si>
  <si>
    <t xml:space="preserve">1102.227.342.00.01            </t>
  </si>
  <si>
    <t xml:space="preserve">1102.227.342.00.98           </t>
  </si>
  <si>
    <t>KONTRATAZIOA: KIROL INSTALAZIOAK</t>
  </si>
  <si>
    <t xml:space="preserve">1102.227.342.00.99            </t>
  </si>
  <si>
    <t xml:space="preserve">1102.433.342.00.01            </t>
  </si>
  <si>
    <t xml:space="preserve">OKISA: FUNTZIONAMENDU GASTUETARAKO                                         </t>
  </si>
  <si>
    <t xml:space="preserve">1102.481.342.00.04            </t>
  </si>
  <si>
    <t xml:space="preserve">DIRULAGUNTZAK MANTENURAKO                                                    </t>
  </si>
  <si>
    <t>1102.622.342.00.01</t>
  </si>
  <si>
    <t>KIROLDEGIKO EGOKITZAPENA</t>
  </si>
  <si>
    <t>Guztira Kirol instalazioak</t>
  </si>
  <si>
    <t>GUZTIRA Kirola</t>
  </si>
  <si>
    <t>GUZTIRA 11</t>
  </si>
  <si>
    <t>G/I</t>
  </si>
  <si>
    <t>I</t>
  </si>
  <si>
    <t xml:space="preserve">0102.310.920.00.04            </t>
  </si>
  <si>
    <t xml:space="preserve">TASAK: DOKUMENTU EMATEA                                                    </t>
  </si>
  <si>
    <t xml:space="preserve">0102.310.920.00.07            </t>
  </si>
  <si>
    <t xml:space="preserve">TASAK: PLAKAK, PATENTEAK ETA BESTELAKOAK                                   </t>
  </si>
  <si>
    <t xml:space="preserve">0102.310.920.00.99            </t>
  </si>
  <si>
    <t xml:space="preserve">TASAK: BESTE ZERBITZUAK                                                    </t>
  </si>
  <si>
    <t xml:space="preserve">0102.311.920.00.02            </t>
  </si>
  <si>
    <t xml:space="preserve">TASAK: AUTOTAXI BAIMENAK                                                   </t>
  </si>
  <si>
    <t xml:space="preserve">0102.320.920.00.04            </t>
  </si>
  <si>
    <t xml:space="preserve">TASAK: UDAL INSTALAZIOEN ERABILERA                                         </t>
  </si>
  <si>
    <t xml:space="preserve">0102.321.920.00.01            </t>
  </si>
  <si>
    <t xml:space="preserve">RIELAK, POSTEAK, KABLEAK, TXIMELETAK E.A                                   </t>
  </si>
  <si>
    <t xml:space="preserve">0102.321.920.00.04            </t>
  </si>
  <si>
    <t xml:space="preserve">MAHAIAK ETA ESERLEKUAK                                                     </t>
  </si>
  <si>
    <t xml:space="preserve">0102.321.920.00.06            </t>
  </si>
  <si>
    <t xml:space="preserve">PORTADAK ETA ESKAPARATEAK                                                  </t>
  </si>
  <si>
    <t xml:space="preserve">0102.322.920.00.01            </t>
  </si>
  <si>
    <t xml:space="preserve">ESPALOIAK GAINDITUZ IBILGAILUEN SARRERA                                    </t>
  </si>
  <si>
    <t xml:space="preserve">0102.322.920.00.98            </t>
  </si>
  <si>
    <t xml:space="preserve">TASAK: OKUPAZIOA                                                           </t>
  </si>
  <si>
    <t xml:space="preserve">0102.396.920.00.01            </t>
  </si>
  <si>
    <t xml:space="preserve">KONPENTSAZIOAK: TELEFONIKA ETAB.                                           </t>
  </si>
  <si>
    <t xml:space="preserve">0102.399.920.00.01            </t>
  </si>
  <si>
    <t xml:space="preserve">BESTE HAINBAT SARRERA                                                      </t>
  </si>
  <si>
    <t>0102.399.920.00.02</t>
  </si>
  <si>
    <t>KAMIOIEN APARKALEKUAK</t>
  </si>
  <si>
    <t xml:space="preserve">0102.412.920.00.01            </t>
  </si>
  <si>
    <t xml:space="preserve">DIRULAGUNTZA: IVAP                                                         </t>
  </si>
  <si>
    <t xml:space="preserve">0102.420.924.00.01            </t>
  </si>
  <si>
    <t xml:space="preserve">GFA: HERRITARREN PARTAIDETZA SUSTATZEKO                                    </t>
  </si>
  <si>
    <t xml:space="preserve">0102.540.920.00.01            </t>
  </si>
  <si>
    <t xml:space="preserve">ERRENTAMENTUAK: HIRI-FINKAK.                                               </t>
  </si>
  <si>
    <t xml:space="preserve">0102.540.920.00.02            </t>
  </si>
  <si>
    <t xml:space="preserve">ERRENTAMENTUAK: LANDA-FINKAK.                                              </t>
  </si>
  <si>
    <t xml:space="preserve">0102.550.920.00.01            </t>
  </si>
  <si>
    <t xml:space="preserve">EMAKIDA ADMINISTRATIBOAK (MAMUT)                                           </t>
  </si>
  <si>
    <t>Guztira Administrazio Orokorra</t>
  </si>
  <si>
    <t xml:space="preserve">0103.410.929.00.01                   </t>
  </si>
  <si>
    <t xml:space="preserve">DIRU LAG. E.J.: BAKE EPAITEGIA                                             </t>
  </si>
  <si>
    <t>Guztira Bake Epaitegia</t>
  </si>
  <si>
    <t xml:space="preserve">0201.112.931.00.01            </t>
  </si>
  <si>
    <t xml:space="preserve">ZERGAK: LANDA-ONDASUNAK                                                    </t>
  </si>
  <si>
    <t xml:space="preserve">0201.112.931.00.02            </t>
  </si>
  <si>
    <t xml:space="preserve">ZERGAK: HIRI-ONDASUNAK                                                     </t>
  </si>
  <si>
    <t xml:space="preserve">0201.113.931.00.01            </t>
  </si>
  <si>
    <t xml:space="preserve">ZERGAK: TRAKZIO MEKANIKODUN IBILGAILUAK                                    </t>
  </si>
  <si>
    <t xml:space="preserve">0201.114.931.00.01            </t>
  </si>
  <si>
    <t xml:space="preserve">ZERGAK: HIRILUR BALIO GEHIKUNTZA                                           </t>
  </si>
  <si>
    <t xml:space="preserve">0201.130.931.00.01            </t>
  </si>
  <si>
    <t xml:space="preserve">ZERGAK: ENPRESA JARDUERAK                                                  </t>
  </si>
  <si>
    <t xml:space="preserve">0201.380.931.00.01            </t>
  </si>
  <si>
    <t xml:space="preserve">GASTU ITZULKETA ARRUNTAK                                                   </t>
  </si>
  <si>
    <t xml:space="preserve">0201.392.931.00.01            </t>
  </si>
  <si>
    <t xml:space="preserve">EPEALDI EXEKUTIBOKO ERREKARGUA                                             </t>
  </si>
  <si>
    <t xml:space="preserve">0201.393.931.00.01            </t>
  </si>
  <si>
    <t xml:space="preserve">BERANDUTZA INTERESAK                                                       </t>
  </si>
  <si>
    <t xml:space="preserve">0201.400.931.00.01            </t>
  </si>
  <si>
    <t xml:space="preserve">PARTAIDETZA: ITUNDU GABEKO ZERGAK                                          </t>
  </si>
  <si>
    <t xml:space="preserve">0201.420.931.00.01            </t>
  </si>
  <si>
    <t xml:space="preserve">ITUNDUTAKO ZERGETAKO PARTAIDETZA                                           </t>
  </si>
  <si>
    <t xml:space="preserve">0201.560.931.00.01            </t>
  </si>
  <si>
    <t xml:space="preserve">GORDAILU INTERESAK                                                         </t>
  </si>
  <si>
    <t xml:space="preserve">PERTSONALAREN AURRERAKINEN BUELTATZEA                                      </t>
  </si>
  <si>
    <t xml:space="preserve">Guztira Ekonomia </t>
  </si>
  <si>
    <t xml:space="preserve">0301.282.150.00.01            </t>
  </si>
  <si>
    <t xml:space="preserve">ZERGAK: ERAIKUNTZA, INSTALAZIO ETA OBRAK                                   </t>
  </si>
  <si>
    <t xml:space="preserve">0301.311.150.00.01            </t>
  </si>
  <si>
    <t xml:space="preserve">TASAK: ESTABLEZIMENDU IRIKITZE BAIMENAK                                    </t>
  </si>
  <si>
    <t xml:space="preserve">0301.311.150.00.02            </t>
  </si>
  <si>
    <t xml:space="preserve">JARDUERA GOGAIKARRI...IREKIERA                                             </t>
  </si>
  <si>
    <t xml:space="preserve">0301.312.150.00.01            </t>
  </si>
  <si>
    <t xml:space="preserve">TASAK: HIRIGINTZA BAIMENAK                                                 </t>
  </si>
  <si>
    <t xml:space="preserve">0301.312.150.00.02            </t>
  </si>
  <si>
    <t xml:space="preserve">TASAK: HIRIGINTZA ESPED. TRAMITAZIOA                                       </t>
  </si>
  <si>
    <t xml:space="preserve">0301.391.150.00.01            </t>
  </si>
  <si>
    <t xml:space="preserve">HIRIGINTZAKO ISUNAK                                                        </t>
  </si>
  <si>
    <t>Guztira Hirigintza</t>
  </si>
  <si>
    <t xml:space="preserve">0401.310.130.00.01            </t>
  </si>
  <si>
    <t xml:space="preserve">TASAK: ISTRIPU TXOSTENAK                                                   </t>
  </si>
  <si>
    <t xml:space="preserve">0401.340.130.00.99            </t>
  </si>
  <si>
    <t xml:space="preserve">ZAKUR ARRISKUTSUEN LIZENTZIA                                               </t>
  </si>
  <si>
    <t xml:space="preserve">0401.391.130.00.01            </t>
  </si>
  <si>
    <t xml:space="preserve">TRAFIKO ISUNAK                                                             </t>
  </si>
  <si>
    <t xml:space="preserve">0401.399.130.00.01            </t>
  </si>
  <si>
    <t>Guztira Udaltzaingoa</t>
  </si>
  <si>
    <t xml:space="preserve">0501.310.162.10.01            </t>
  </si>
  <si>
    <t xml:space="preserve">TASAK: ZABOR BILKETA                                                       </t>
  </si>
  <si>
    <t xml:space="preserve">0501.399.162.10.01            </t>
  </si>
  <si>
    <t xml:space="preserve">MATERIAL BIRZIKLAGARRIEN SARRERAK                                          </t>
  </si>
  <si>
    <t xml:space="preserve">0501.399.162.10.02            </t>
  </si>
  <si>
    <t>Guztira Kale eta Zabor bilketa</t>
  </si>
  <si>
    <t xml:space="preserve">0502.310.164.00.03                   </t>
  </si>
  <si>
    <t xml:space="preserve">TASAK: UDAL HILERRIA                                                       </t>
  </si>
  <si>
    <t>Guztira Zerbitzu Brigada</t>
  </si>
  <si>
    <t xml:space="preserve">0503.310.160.00.01            </t>
  </si>
  <si>
    <t xml:space="preserve">TASAK: ESTOLDERIA                                                          </t>
  </si>
  <si>
    <t xml:space="preserve">0503.310.161.00.09            </t>
  </si>
  <si>
    <t xml:space="preserve">TASAK: UR HORNIDURA                                                        </t>
  </si>
  <si>
    <t>Guztira Ur Zerbitzuak</t>
  </si>
  <si>
    <t xml:space="preserve">0602.410.324.00.01                   </t>
  </si>
  <si>
    <t xml:space="preserve">EUSK.JAUR: D.B.H.DIRU-LAGUNTZA                                             </t>
  </si>
  <si>
    <t>Guztira Elizalde</t>
  </si>
  <si>
    <t xml:space="preserve">0604.410.323.02.01                   </t>
  </si>
  <si>
    <t xml:space="preserve">EUSKO JAUR.(0-3 URTE). PARTZUERGOA                                         </t>
  </si>
  <si>
    <t xml:space="preserve">0701.399.335.00.01            </t>
  </si>
  <si>
    <t xml:space="preserve">0701.410.335.00.99                   </t>
  </si>
  <si>
    <t xml:space="preserve">E.J.: EUSKARA PLANGINTZA                                                   </t>
  </si>
  <si>
    <t xml:space="preserve">0701.420.335.00.01                   </t>
  </si>
  <si>
    <t xml:space="preserve">GIPUZKOAKO FORU ALDUNDIA                                                   </t>
  </si>
  <si>
    <t xml:space="preserve">0801.321.338.00.05                   </t>
  </si>
  <si>
    <t xml:space="preserve">JAIETAKO POSTU ETA BARRAKAK                                                </t>
  </si>
  <si>
    <t xml:space="preserve">0801.399.334.00.01                   </t>
  </si>
  <si>
    <t xml:space="preserve">SARTZEAK: ERREBISTA, BIDEOA...                                             </t>
  </si>
  <si>
    <t xml:space="preserve">0801.399.334.00.02                   </t>
  </si>
  <si>
    <t>Guztira Kultura</t>
  </si>
  <si>
    <t xml:space="preserve">0803.410.332.10.01                   </t>
  </si>
  <si>
    <t xml:space="preserve">DIRU LAG. E.J.: BIBLIOTEKA                                                 </t>
  </si>
  <si>
    <t>Guztira Liburutegia</t>
  </si>
  <si>
    <t xml:space="preserve">0901.551.170.00.01                   </t>
  </si>
  <si>
    <t xml:space="preserve">NEKAZARITZA ETA BASOKO PROBETXAMENDUAK                                     </t>
  </si>
  <si>
    <t xml:space="preserve">0901.551.170.00.02                   </t>
  </si>
  <si>
    <t xml:space="preserve">ABELTZAINGOA                                                               </t>
  </si>
  <si>
    <t>Guztira Mendia</t>
  </si>
  <si>
    <t xml:space="preserve">0903.310.441.10.19        </t>
  </si>
  <si>
    <t>TASAK: XORROLA</t>
  </si>
  <si>
    <t>0903.410.170.02.01</t>
  </si>
  <si>
    <t>DIRULAGUNTZA E.J.: GARAPEN JASANGARRIA</t>
  </si>
  <si>
    <t>Aiako Harria</t>
  </si>
  <si>
    <t xml:space="preserve">1001.410.231.00.02            </t>
  </si>
  <si>
    <t xml:space="preserve">EUSKO JAURLARITZA: PERTSONALGOA                                            </t>
  </si>
  <si>
    <t xml:space="preserve">1001.410.231.00.03            </t>
  </si>
  <si>
    <t xml:space="preserve">DIRULAGUNTZA E.J.: HAZIAK                                                  </t>
  </si>
  <si>
    <t xml:space="preserve">1001.410.231.30.01            </t>
  </si>
  <si>
    <t xml:space="preserve">E.J.:GIZA LARRIALDIAK                                                      </t>
  </si>
  <si>
    <t>1001.410.241.00.01</t>
  </si>
  <si>
    <t xml:space="preserve">DIRULAGUNTZA E.J.: ENPLEGU PLANA                                         </t>
  </si>
  <si>
    <t xml:space="preserve">1001.420.231.00.01            </t>
  </si>
  <si>
    <t xml:space="preserve">DIRULAGUNTZA GFA: PRESTAZIO BERRIAK                                        </t>
  </si>
  <si>
    <t>Guztira Gizarte Zerbitzuak</t>
  </si>
  <si>
    <t xml:space="preserve">1004.300.231.10.01                   </t>
  </si>
  <si>
    <t xml:space="preserve">ETXEZ-ETXEKO ZERBITZUGATIKO PREZIO PUBLI                                   </t>
  </si>
  <si>
    <t xml:space="preserve">1004.420.231.10.01                   </t>
  </si>
  <si>
    <t xml:space="preserve">DIPUTAZIOA: ETXEZ ETXEKO DIRULAGUNTZA                                      </t>
  </si>
  <si>
    <t>Guztira Etxez-etxeko Laguntza</t>
  </si>
  <si>
    <t xml:space="preserve">1005.410.231.50.01                   </t>
  </si>
  <si>
    <t>E.J.: BERDINTASUNA</t>
  </si>
  <si>
    <t xml:space="preserve">1005.420.231.50.02                   </t>
  </si>
  <si>
    <t>GFA: BERDINTASUNA</t>
  </si>
  <si>
    <t>Guztira Berdintasun Saila</t>
  </si>
  <si>
    <t>1101.340.337.20.99</t>
  </si>
  <si>
    <t>UDALEKUAK</t>
  </si>
  <si>
    <t>1101.420.337.20.01</t>
  </si>
  <si>
    <t>DIRULAGUNTZA: GAZTERIA</t>
  </si>
  <si>
    <t>Guztira Gaztedia</t>
  </si>
  <si>
    <t>1102.340.326.00.99</t>
  </si>
  <si>
    <t>KIROL EKINTZAK</t>
  </si>
  <si>
    <t>1102.420.326.00.01</t>
  </si>
  <si>
    <t>DIPUTAZIOA: DIRULAGUNTZA KIROL JARDUERAK</t>
  </si>
  <si>
    <t>Guztira kirola</t>
  </si>
  <si>
    <t>Total general</t>
  </si>
  <si>
    <t>0102.205.920.00.01</t>
  </si>
  <si>
    <t>ERRENTAMENTUA: INPRIMAGAILUA</t>
  </si>
  <si>
    <t>0301.227.150.00.11</t>
  </si>
  <si>
    <t>KONTRATAZIOA: OARSOALDEA</t>
  </si>
  <si>
    <t>0803.205.332.10.01</t>
  </si>
  <si>
    <t>1001.205.230.00.01</t>
  </si>
  <si>
    <t>ERRENTAMENTUA: INPRIMAGILUA</t>
  </si>
  <si>
    <t>DESFIBRILADOREAK</t>
  </si>
  <si>
    <t>2021KO AURREKONTUKO GASTUAK</t>
  </si>
  <si>
    <t>GUZTIRA 2021KO GASTUAK</t>
  </si>
  <si>
    <t>2021KO AURREKONTUKO SARRERAK</t>
  </si>
  <si>
    <t>GUZTIRA 2021KO SARRERAK</t>
  </si>
  <si>
    <t>2021KO AURREKONTUA</t>
  </si>
  <si>
    <t>0201.933.011.00.01</t>
  </si>
  <si>
    <t>EPE LUZERAKO MAILEGUAK</t>
  </si>
  <si>
    <t>0104.227.920.00.99</t>
  </si>
  <si>
    <t>KONTRATAZIOA: AHOLKULARITZA WIFI</t>
  </si>
  <si>
    <t>0201.205.931.00.01</t>
  </si>
  <si>
    <t>ERRENTAMENTUAK: INPRIMAGAILUA</t>
  </si>
  <si>
    <t>0201.227.931.00.07</t>
  </si>
  <si>
    <t>KONTRATUA: AUDITORIA 2020</t>
  </si>
  <si>
    <t>0301.601.150.00.03</t>
  </si>
  <si>
    <t>ALTZIBARKO URBANIZAZIOA</t>
  </si>
  <si>
    <t>0502.227.153.40.98</t>
  </si>
  <si>
    <t>KONTRATUA: GARBIKETA COVID</t>
  </si>
  <si>
    <t xml:space="preserve">0502.227.164.00.99         </t>
  </si>
  <si>
    <t>0801.481.336.00.02</t>
  </si>
  <si>
    <t>DIRULAGUNTZA: ARANZADI</t>
  </si>
  <si>
    <t>0903.227.170.02.99</t>
  </si>
  <si>
    <t>KONTRATUA: LAGUNTZA TEKNIKOA</t>
  </si>
  <si>
    <t>0903.481.430.00.01</t>
  </si>
  <si>
    <t>DIRULAGUNTZA ZUZENAK: COVID</t>
  </si>
  <si>
    <t>Guztira Merkataritza</t>
  </si>
  <si>
    <t>1001.226.231.00.94</t>
  </si>
  <si>
    <t>COVID-EN GASTUAK</t>
  </si>
  <si>
    <t>1102.625.342.00.99</t>
  </si>
  <si>
    <t>1102.622.342.00.03</t>
  </si>
  <si>
    <t>UGALDETXOKO FUTBOL ZELAIA</t>
  </si>
  <si>
    <t>0801.481.338.00.10</t>
  </si>
  <si>
    <t>DIRULAGUNTZA: XANISTEBANAK</t>
  </si>
  <si>
    <t>0801.227.334.00.98</t>
  </si>
  <si>
    <t>KONTRATUA: ONDARE PROIEKTUA</t>
  </si>
  <si>
    <t>DIRULAGUNTZA: OINHERRI</t>
  </si>
  <si>
    <t xml:space="preserve">1101.481.337.20.02   </t>
  </si>
  <si>
    <t xml:space="preserve">DIRULAGUNTZA: AGERREALDE                                          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</si>
</sst>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41">
    <font>
      <sz val="10"/>
      <name val="Arial"/>
      <family val="2"/>
    </font>
    <font>
      <sz val="10"/>
      <name val="Times New Roman"/>
      <family val="1"/>
    </font>
    <font>
      <b/>
      <u val="single"/>
      <sz val="10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b/>
      <u val="single"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0" borderId="1" applyNumberFormat="0" applyFill="0" applyAlignment="0" applyProtection="0"/>
    <xf numFmtId="0" fontId="25" fillId="21" borderId="0" applyNumberFormat="0" applyBorder="0" applyAlignment="0" applyProtection="0"/>
    <xf numFmtId="0" fontId="27" fillId="0" borderId="2" applyNumberFormat="0" applyFill="0" applyAlignment="0" applyProtection="0"/>
    <xf numFmtId="0" fontId="25" fillId="22" borderId="0" applyNumberFormat="0" applyBorder="0" applyAlignment="0" applyProtection="0"/>
    <xf numFmtId="0" fontId="28" fillId="0" borderId="3" applyNumberFormat="0" applyFill="0" applyAlignment="0" applyProtection="0"/>
    <xf numFmtId="0" fontId="25" fillId="23" borderId="0" applyNumberFormat="0" applyBorder="0" applyAlignment="0" applyProtection="0"/>
    <xf numFmtId="0" fontId="28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4" applyNumberFormat="0" applyAlignment="0" applyProtection="0"/>
    <xf numFmtId="9" fontId="0" fillId="0" borderId="0" applyFill="0" applyBorder="0" applyAlignment="0" applyProtection="0"/>
    <xf numFmtId="0" fontId="31" fillId="0" borderId="5" applyNumberFormat="0" applyFill="0" applyAlignment="0" applyProtection="0"/>
    <xf numFmtId="0" fontId="32" fillId="27" borderId="0" applyNumberFormat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28" borderId="8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29" borderId="0" applyNumberFormat="0" applyBorder="0" applyAlignment="0" applyProtection="0"/>
    <xf numFmtId="0" fontId="0" fillId="30" borderId="9" applyNumberFormat="0" applyFont="0" applyAlignment="0" applyProtection="0"/>
    <xf numFmtId="0" fontId="37" fillId="0" borderId="0" applyNumberFormat="0" applyFill="0" applyBorder="0" applyAlignment="0" applyProtection="0"/>
    <xf numFmtId="0" fontId="38" fillId="31" borderId="0" applyNumberFormat="0" applyBorder="0" applyAlignment="0" applyProtection="0"/>
    <xf numFmtId="0" fontId="39" fillId="32" borderId="8" applyNumberFormat="0" applyAlignment="0" applyProtection="0"/>
    <xf numFmtId="0" fontId="40" fillId="0" borderId="0" applyNumberFormat="0" applyFill="0" applyBorder="0" applyAlignment="0" applyProtection="0"/>
  </cellStyleXfs>
  <cellXfs count="11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vertical="center" wrapText="1"/>
    </xf>
    <xf numFmtId="0" fontId="4" fillId="33" borderId="15" xfId="0" applyFont="1" applyFill="1" applyBorder="1" applyAlignment="1">
      <alignment vertical="center" wrapText="1"/>
    </xf>
    <xf numFmtId="0" fontId="4" fillId="33" borderId="16" xfId="0" applyFont="1" applyFill="1" applyBorder="1" applyAlignment="1">
      <alignment vertical="center" wrapText="1"/>
    </xf>
    <xf numFmtId="0" fontId="4" fillId="33" borderId="17" xfId="0" applyFont="1" applyFill="1" applyBorder="1" applyAlignment="1">
      <alignment vertical="center" wrapText="1"/>
    </xf>
    <xf numFmtId="2" fontId="4" fillId="33" borderId="17" xfId="0" applyNumberFormat="1" applyFont="1" applyFill="1" applyBorder="1" applyAlignment="1">
      <alignment horizontal="center"/>
    </xf>
    <xf numFmtId="4" fontId="4" fillId="33" borderId="17" xfId="0" applyNumberFormat="1" applyFont="1" applyFill="1" applyBorder="1" applyAlignment="1">
      <alignment vertical="center" wrapText="1"/>
    </xf>
    <xf numFmtId="4" fontId="4" fillId="33" borderId="15" xfId="0" applyNumberFormat="1" applyFont="1" applyFill="1" applyBorder="1" applyAlignment="1">
      <alignment vertical="center" wrapText="1"/>
    </xf>
    <xf numFmtId="0" fontId="5" fillId="0" borderId="0" xfId="0" applyFont="1" applyAlignment="1">
      <alignment/>
    </xf>
    <xf numFmtId="0" fontId="1" fillId="0" borderId="15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4" fontId="1" fillId="0" borderId="17" xfId="0" applyNumberFormat="1" applyFont="1" applyBorder="1" applyAlignment="1">
      <alignment/>
    </xf>
    <xf numFmtId="2" fontId="1" fillId="0" borderId="17" xfId="0" applyNumberFormat="1" applyFont="1" applyBorder="1" applyAlignment="1">
      <alignment horizontal="center"/>
    </xf>
    <xf numFmtId="4" fontId="1" fillId="0" borderId="17" xfId="0" applyNumberFormat="1" applyFont="1" applyBorder="1" applyAlignment="1">
      <alignment horizontal="center"/>
    </xf>
    <xf numFmtId="4" fontId="1" fillId="0" borderId="18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4" fontId="1" fillId="0" borderId="17" xfId="0" applyNumberFormat="1" applyFont="1" applyBorder="1" applyAlignment="1">
      <alignment horizontal="right"/>
    </xf>
    <xf numFmtId="0" fontId="4" fillId="0" borderId="18" xfId="0" applyFont="1" applyBorder="1" applyAlignment="1">
      <alignment/>
    </xf>
    <xf numFmtId="4" fontId="4" fillId="0" borderId="18" xfId="0" applyNumberFormat="1" applyFont="1" applyBorder="1" applyAlignment="1">
      <alignment/>
    </xf>
    <xf numFmtId="4" fontId="4" fillId="0" borderId="19" xfId="0" applyNumberFormat="1" applyFont="1" applyBorder="1" applyAlignment="1">
      <alignment/>
    </xf>
    <xf numFmtId="0" fontId="1" fillId="0" borderId="20" xfId="0" applyFont="1" applyBorder="1" applyAlignment="1">
      <alignment vertical="center" wrapText="1"/>
    </xf>
    <xf numFmtId="4" fontId="1" fillId="0" borderId="17" xfId="0" applyNumberFormat="1" applyFont="1" applyBorder="1" applyAlignment="1">
      <alignment horizontal="center" vertical="center"/>
    </xf>
    <xf numFmtId="4" fontId="1" fillId="0" borderId="18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4" fontId="1" fillId="0" borderId="17" xfId="0" applyNumberFormat="1" applyFont="1" applyBorder="1" applyAlignment="1">
      <alignment horizontal="right" vertical="center"/>
    </xf>
    <xf numFmtId="0" fontId="4" fillId="0" borderId="15" xfId="0" applyFont="1" applyBorder="1" applyAlignment="1">
      <alignment vertical="center" wrapText="1"/>
    </xf>
    <xf numFmtId="0" fontId="4" fillId="33" borderId="17" xfId="0" applyFont="1" applyFill="1" applyBorder="1" applyAlignment="1">
      <alignment horizontal="right"/>
    </xf>
    <xf numFmtId="0" fontId="4" fillId="33" borderId="17" xfId="0" applyFont="1" applyFill="1" applyBorder="1" applyAlignment="1">
      <alignment horizontal="center"/>
    </xf>
    <xf numFmtId="4" fontId="4" fillId="33" borderId="17" xfId="0" applyNumberFormat="1" applyFont="1" applyFill="1" applyBorder="1" applyAlignment="1">
      <alignment/>
    </xf>
    <xf numFmtId="4" fontId="4" fillId="33" borderId="21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0" fontId="1" fillId="33" borderId="16" xfId="0" applyFont="1" applyFill="1" applyBorder="1" applyAlignment="1">
      <alignment vertical="center" wrapText="1"/>
    </xf>
    <xf numFmtId="0" fontId="1" fillId="33" borderId="17" xfId="0" applyFont="1" applyFill="1" applyBorder="1" applyAlignment="1">
      <alignment vertical="center" wrapText="1"/>
    </xf>
    <xf numFmtId="0" fontId="1" fillId="33" borderId="17" xfId="0" applyFont="1" applyFill="1" applyBorder="1" applyAlignment="1">
      <alignment/>
    </xf>
    <xf numFmtId="0" fontId="1" fillId="33" borderId="17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right"/>
    </xf>
    <xf numFmtId="4" fontId="4" fillId="33" borderId="22" xfId="0" applyNumberFormat="1" applyFont="1" applyFill="1" applyBorder="1" applyAlignment="1">
      <alignment/>
    </xf>
    <xf numFmtId="4" fontId="1" fillId="0" borderId="17" xfId="0" applyNumberFormat="1" applyFont="1" applyBorder="1" applyAlignment="1">
      <alignment/>
    </xf>
    <xf numFmtId="4" fontId="1" fillId="0" borderId="17" xfId="0" applyNumberFormat="1" applyFont="1" applyBorder="1" applyAlignment="1">
      <alignment vertical="center"/>
    </xf>
    <xf numFmtId="0" fontId="1" fillId="0" borderId="14" xfId="0" applyFont="1" applyBorder="1" applyAlignment="1">
      <alignment vertical="center" wrapText="1"/>
    </xf>
    <xf numFmtId="4" fontId="1" fillId="0" borderId="17" xfId="0" applyNumberFormat="1" applyFont="1" applyBorder="1" applyAlignment="1">
      <alignment vertical="center" wrapText="1"/>
    </xf>
    <xf numFmtId="0" fontId="1" fillId="0" borderId="23" xfId="0" applyFont="1" applyBorder="1" applyAlignment="1">
      <alignment vertical="center" wrapText="1"/>
    </xf>
    <xf numFmtId="4" fontId="1" fillId="0" borderId="24" xfId="0" applyNumberFormat="1" applyFont="1" applyBorder="1" applyAlignment="1">
      <alignment vertical="center" wrapText="1"/>
    </xf>
    <xf numFmtId="4" fontId="1" fillId="0" borderId="25" xfId="0" applyNumberFormat="1" applyFont="1" applyBorder="1" applyAlignment="1">
      <alignment horizontal="center" vertical="center"/>
    </xf>
    <xf numFmtId="4" fontId="1" fillId="0" borderId="16" xfId="0" applyNumberFormat="1" applyFont="1" applyBorder="1" applyAlignment="1">
      <alignment horizontal="center" vertical="center"/>
    </xf>
    <xf numFmtId="0" fontId="4" fillId="0" borderId="25" xfId="0" applyFont="1" applyBorder="1" applyAlignment="1">
      <alignment/>
    </xf>
    <xf numFmtId="4" fontId="4" fillId="0" borderId="25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26" xfId="0" applyNumberFormat="1" applyFont="1" applyBorder="1" applyAlignment="1">
      <alignment/>
    </xf>
    <xf numFmtId="4" fontId="4" fillId="0" borderId="27" xfId="0" applyNumberFormat="1" applyFont="1" applyBorder="1" applyAlignment="1">
      <alignment horizontal="center"/>
    </xf>
    <xf numFmtId="4" fontId="4" fillId="0" borderId="27" xfId="0" applyNumberFormat="1" applyFont="1" applyBorder="1" applyAlignment="1">
      <alignment/>
    </xf>
    <xf numFmtId="4" fontId="4" fillId="0" borderId="14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wrapText="1"/>
    </xf>
    <xf numFmtId="0" fontId="5" fillId="33" borderId="0" xfId="0" applyFont="1" applyFill="1" applyBorder="1" applyAlignment="1">
      <alignment wrapText="1"/>
    </xf>
    <xf numFmtId="4" fontId="5" fillId="33" borderId="0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 horizontal="center" wrapText="1"/>
    </xf>
    <xf numFmtId="4" fontId="5" fillId="0" borderId="0" xfId="0" applyNumberFormat="1" applyFont="1" applyFill="1" applyBorder="1" applyAlignment="1">
      <alignment wrapText="1"/>
    </xf>
    <xf numFmtId="1" fontId="0" fillId="0" borderId="0" xfId="0" applyNumberFormat="1" applyFont="1" applyFill="1" applyBorder="1" applyAlignment="1">
      <alignment/>
    </xf>
    <xf numFmtId="4" fontId="0" fillId="0" borderId="0" xfId="0" applyNumberFormat="1" applyFill="1" applyBorder="1" applyAlignment="1">
      <alignment/>
    </xf>
    <xf numFmtId="0" fontId="5" fillId="0" borderId="0" xfId="0" applyNumberFormat="1" applyFont="1" applyFill="1" applyBorder="1" applyAlignment="1">
      <alignment/>
    </xf>
    <xf numFmtId="1" fontId="5" fillId="33" borderId="0" xfId="0" applyNumberFormat="1" applyFont="1" applyFill="1" applyBorder="1" applyAlignment="1">
      <alignment/>
    </xf>
    <xf numFmtId="4" fontId="0" fillId="33" borderId="0" xfId="0" applyNumberFormat="1" applyFill="1" applyBorder="1" applyAlignment="1">
      <alignment/>
    </xf>
    <xf numFmtId="0" fontId="5" fillId="33" borderId="0" xfId="0" applyNumberFormat="1" applyFont="1" applyFill="1" applyBorder="1" applyAlignment="1">
      <alignment/>
    </xf>
    <xf numFmtId="0" fontId="0" fillId="33" borderId="0" xfId="0" applyFill="1" applyBorder="1" applyAlignment="1">
      <alignment/>
    </xf>
    <xf numFmtId="1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4" fontId="5" fillId="33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" fontId="0" fillId="0" borderId="0" xfId="0" applyNumberFormat="1" applyFill="1" applyBorder="1" applyAlignment="1">
      <alignment horizontal="left"/>
    </xf>
    <xf numFmtId="4" fontId="0" fillId="33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0" fontId="5" fillId="34" borderId="17" xfId="0" applyFont="1" applyFill="1" applyBorder="1" applyAlignment="1">
      <alignment wrapText="1"/>
    </xf>
    <xf numFmtId="0" fontId="5" fillId="34" borderId="28" xfId="0" applyFont="1" applyFill="1" applyBorder="1" applyAlignment="1">
      <alignment wrapText="1"/>
    </xf>
    <xf numFmtId="0" fontId="5" fillId="0" borderId="17" xfId="0" applyFont="1" applyFill="1" applyBorder="1" applyAlignment="1">
      <alignment wrapText="1"/>
    </xf>
    <xf numFmtId="0" fontId="5" fillId="0" borderId="28" xfId="0" applyFont="1" applyFill="1" applyBorder="1" applyAlignment="1">
      <alignment wrapText="1"/>
    </xf>
    <xf numFmtId="0" fontId="0" fillId="0" borderId="17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 horizontal="left"/>
    </xf>
    <xf numFmtId="4" fontId="5" fillId="0" borderId="0" xfId="0" applyNumberFormat="1" applyFont="1" applyFill="1" applyBorder="1" applyAlignment="1">
      <alignment/>
    </xf>
    <xf numFmtId="0" fontId="5" fillId="0" borderId="28" xfId="0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4" fontId="1" fillId="0" borderId="17" xfId="0" applyNumberFormat="1" applyFont="1" applyFill="1" applyBorder="1" applyAlignment="1">
      <alignment/>
    </xf>
    <xf numFmtId="4" fontId="1" fillId="0" borderId="17" xfId="0" applyNumberFormat="1" applyFont="1" applyFill="1" applyBorder="1" applyAlignment="1">
      <alignment vertical="center" wrapText="1"/>
    </xf>
    <xf numFmtId="4" fontId="0" fillId="35" borderId="0" xfId="0" applyNumberFormat="1" applyFill="1" applyBorder="1" applyAlignment="1">
      <alignment/>
    </xf>
    <xf numFmtId="0" fontId="0" fillId="0" borderId="0" xfId="0" applyFill="1" applyAlignment="1">
      <alignment/>
    </xf>
    <xf numFmtId="49" fontId="1" fillId="0" borderId="16" xfId="0" applyNumberFormat="1" applyFont="1" applyBorder="1" applyAlignment="1">
      <alignment horizontal="right" vertical="center" wrapText="1"/>
    </xf>
    <xf numFmtId="4" fontId="1" fillId="0" borderId="24" xfId="0" applyNumberFormat="1" applyFont="1" applyBorder="1" applyAlignment="1">
      <alignment horizontal="center" vertical="center"/>
    </xf>
    <xf numFmtId="0" fontId="1" fillId="0" borderId="20" xfId="0" applyFont="1" applyBorder="1" applyAlignment="1">
      <alignment vertical="center" wrapText="1"/>
    </xf>
    <xf numFmtId="4" fontId="1" fillId="0" borderId="24" xfId="0" applyNumberFormat="1" applyFont="1" applyBorder="1" applyAlignment="1">
      <alignment horizontal="right" vertical="center"/>
    </xf>
    <xf numFmtId="4" fontId="1" fillId="0" borderId="17" xfId="0" applyNumberFormat="1" applyFont="1" applyBorder="1" applyAlignment="1">
      <alignment horizontal="center" vertical="center"/>
    </xf>
    <xf numFmtId="4" fontId="1" fillId="0" borderId="17" xfId="0" applyNumberFormat="1" applyFont="1" applyBorder="1" applyAlignment="1">
      <alignment horizontal="right" vertical="center"/>
    </xf>
    <xf numFmtId="4" fontId="1" fillId="0" borderId="29" xfId="0" applyNumberFormat="1" applyFont="1" applyBorder="1" applyAlignment="1">
      <alignment horizontal="center" vertical="center"/>
    </xf>
    <xf numFmtId="4" fontId="1" fillId="0" borderId="18" xfId="0" applyNumberFormat="1" applyFont="1" applyBorder="1" applyAlignment="1">
      <alignment horizontal="center" vertical="center"/>
    </xf>
    <xf numFmtId="4" fontId="1" fillId="0" borderId="30" xfId="0" applyNumberFormat="1" applyFont="1" applyBorder="1" applyAlignment="1">
      <alignment horizontal="center" vertical="center"/>
    </xf>
    <xf numFmtId="4" fontId="1" fillId="0" borderId="31" xfId="0" applyNumberFormat="1" applyFont="1" applyBorder="1" applyAlignment="1">
      <alignment horizontal="center" vertical="center"/>
    </xf>
    <xf numFmtId="0" fontId="1" fillId="0" borderId="20" xfId="0" applyFont="1" applyBorder="1" applyAlignment="1">
      <alignment horizontal="right" vertical="center"/>
    </xf>
    <xf numFmtId="0" fontId="5" fillId="33" borderId="0" xfId="0" applyFont="1" applyFill="1" applyBorder="1" applyAlignment="1">
      <alignment horizontal="center" wrapText="1"/>
    </xf>
    <xf numFmtId="0" fontId="6" fillId="0" borderId="0" xfId="0" applyFont="1" applyBorder="1" applyAlignment="1">
      <alignment horizontal="center"/>
    </xf>
  </cellXfs>
  <cellStyles count="47">
    <cellStyle name="Normal" xfId="0"/>
    <cellStyle name="% 20 - 1. enfasia" xfId="15"/>
    <cellStyle name="% 20 - 2. enfasia" xfId="16"/>
    <cellStyle name="% 20 - 3. enfasia" xfId="17"/>
    <cellStyle name="% 20 - 4. enfasia" xfId="18"/>
    <cellStyle name="% 20 - 5. enfasia" xfId="19"/>
    <cellStyle name="% 20 - 6. enfasia" xfId="20"/>
    <cellStyle name="% 40 - 1. enfasia" xfId="21"/>
    <cellStyle name="% 40 - 2. enfasia" xfId="22"/>
    <cellStyle name="% 40 - 3. enfasia" xfId="23"/>
    <cellStyle name="% 40 - 4. enfasia" xfId="24"/>
    <cellStyle name="% 40 - 5. enfasia" xfId="25"/>
    <cellStyle name="% 40 - 6. enfasia" xfId="26"/>
    <cellStyle name="% 60 - 1. enfasia" xfId="27"/>
    <cellStyle name="% 60 - 2. enfasia" xfId="28"/>
    <cellStyle name="% 60 - 3. enfasia" xfId="29"/>
    <cellStyle name="% 60 - 4. enfasia" xfId="30"/>
    <cellStyle name="% 60 - 5. enfasia" xfId="31"/>
    <cellStyle name="% 60 - 6. enfasia" xfId="32"/>
    <cellStyle name="1. enfasia" xfId="33"/>
    <cellStyle name="1. izenburua" xfId="34"/>
    <cellStyle name="2. enfasia" xfId="35"/>
    <cellStyle name="2. izenburua" xfId="36"/>
    <cellStyle name="3. enfasia" xfId="37"/>
    <cellStyle name="3. izenburua" xfId="38"/>
    <cellStyle name="4. enfasia" xfId="39"/>
    <cellStyle name="4. izenburua" xfId="40"/>
    <cellStyle name="5. enfasia" xfId="41"/>
    <cellStyle name="6. enfasia" xfId="42"/>
    <cellStyle name="Azalpen-testua" xfId="43"/>
    <cellStyle name="Egiaztapen-gelaxka" xfId="44"/>
    <cellStyle name="Percent" xfId="45"/>
    <cellStyle name="Estekatutako gelaxka" xfId="46"/>
    <cellStyle name="Gaizki" xfId="47"/>
    <cellStyle name="Guztira" xfId="48"/>
    <cellStyle name="Irteera" xfId="49"/>
    <cellStyle name="Kalkulua" xfId="50"/>
    <cellStyle name="Comma" xfId="51"/>
    <cellStyle name="Comma [0]" xfId="52"/>
    <cellStyle name="Currency" xfId="53"/>
    <cellStyle name="Currency [0]" xfId="54"/>
    <cellStyle name="Neutroa" xfId="55"/>
    <cellStyle name="Oharra" xfId="56"/>
    <cellStyle name="Ohar-testua" xfId="57"/>
    <cellStyle name="Ona" xfId="58"/>
    <cellStyle name="Sarrera" xfId="59"/>
    <cellStyle name="Titulu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80"/>
  <sheetViews>
    <sheetView tabSelected="1" zoomScalePageLayoutView="0" workbookViewId="0" topLeftCell="A40">
      <selection activeCell="D14" sqref="D14"/>
    </sheetView>
  </sheetViews>
  <sheetFormatPr defaultColWidth="9.00390625" defaultRowHeight="12.75"/>
  <cols>
    <col min="1" max="2" width="9.00390625" style="0" customWidth="1"/>
    <col min="3" max="3" width="36.7109375" style="0" customWidth="1"/>
    <col min="4" max="4" width="6.8515625" style="0" customWidth="1"/>
    <col min="5" max="5" width="12.57421875" style="0" bestFit="1" customWidth="1"/>
    <col min="6" max="6" width="9.140625" style="1" customWidth="1"/>
    <col min="7" max="7" width="12.7109375" style="0" customWidth="1"/>
    <col min="8" max="8" width="11.7109375" style="1" customWidth="1"/>
    <col min="9" max="9" width="17.421875" style="2" customWidth="1"/>
    <col min="10" max="10" width="11.7109375" style="1" customWidth="1"/>
    <col min="11" max="11" width="13.8515625" style="0" customWidth="1"/>
    <col min="12" max="12" width="9.00390625" style="0" customWidth="1"/>
    <col min="13" max="13" width="17.28125" style="0" customWidth="1"/>
    <col min="14" max="14" width="9.140625" style="3" customWidth="1"/>
    <col min="15" max="15" width="13.421875" style="0" customWidth="1"/>
  </cols>
  <sheetData>
    <row r="2" ht="12.75">
      <c r="A2" s="4" t="s">
        <v>1339</v>
      </c>
    </row>
    <row r="5" spans="1:15" ht="47.25">
      <c r="A5" s="5" t="s">
        <v>0</v>
      </c>
      <c r="B5" s="6" t="s">
        <v>1</v>
      </c>
      <c r="C5" s="6" t="s">
        <v>2</v>
      </c>
      <c r="D5" s="6" t="s">
        <v>3</v>
      </c>
      <c r="E5" s="7" t="s">
        <v>4</v>
      </c>
      <c r="F5" s="8" t="s">
        <v>5</v>
      </c>
      <c r="G5" s="9" t="s">
        <v>6</v>
      </c>
      <c r="H5" s="8" t="s">
        <v>5</v>
      </c>
      <c r="I5" s="8" t="s">
        <v>7</v>
      </c>
      <c r="J5" s="8" t="s">
        <v>5</v>
      </c>
      <c r="K5" s="10" t="s">
        <v>8</v>
      </c>
      <c r="L5" s="11" t="s">
        <v>5</v>
      </c>
      <c r="M5" s="12" t="s">
        <v>9</v>
      </c>
      <c r="N5" s="8" t="s">
        <v>5</v>
      </c>
      <c r="O5" s="12" t="s">
        <v>10</v>
      </c>
    </row>
    <row r="6" spans="1:15" s="20" customFormat="1" ht="12.75">
      <c r="A6" s="114">
        <v>1</v>
      </c>
      <c r="B6" s="13"/>
      <c r="C6" s="14" t="s">
        <v>11</v>
      </c>
      <c r="D6" s="15"/>
      <c r="E6" s="16"/>
      <c r="F6" s="17"/>
      <c r="G6" s="14"/>
      <c r="H6" s="15"/>
      <c r="I6" s="18">
        <f>Gastuak!G105</f>
        <v>3805957.7</v>
      </c>
      <c r="J6" s="17">
        <f>I6/17921159*100</f>
        <v>21.237229690334203</v>
      </c>
      <c r="K6" s="14"/>
      <c r="L6" s="15"/>
      <c r="M6" s="18">
        <f>K7+K8+K11</f>
        <v>561890</v>
      </c>
      <c r="N6" s="17">
        <f>M6/M80*100</f>
        <v>3.1353440924217013</v>
      </c>
      <c r="O6" s="19">
        <f>I6-M6</f>
        <v>3244067.7</v>
      </c>
    </row>
    <row r="7" spans="1:15" s="3" customFormat="1" ht="13.5" thickBot="1">
      <c r="A7" s="114"/>
      <c r="B7" s="21">
        <v>1</v>
      </c>
      <c r="C7" s="21" t="s">
        <v>12</v>
      </c>
      <c r="D7" s="22">
        <v>91200</v>
      </c>
      <c r="E7" s="23">
        <f>Gastuak!G26</f>
        <v>579126.4299999999</v>
      </c>
      <c r="F7" s="24">
        <f aca="true" t="shared" si="0" ref="F7:F12">E7/17921159*100</f>
        <v>3.2315233071700327</v>
      </c>
      <c r="G7" s="23">
        <f>E7</f>
        <v>579126.4299999999</v>
      </c>
      <c r="H7" s="25">
        <f>G7/17921159*100</f>
        <v>3.2315233071700327</v>
      </c>
      <c r="I7" s="26"/>
      <c r="J7" s="27"/>
      <c r="K7" s="28">
        <f>0</f>
        <v>0</v>
      </c>
      <c r="L7" s="25">
        <f>K7/17921159*100</f>
        <v>0</v>
      </c>
      <c r="M7" s="29"/>
      <c r="N7" s="30"/>
      <c r="O7" s="31"/>
    </row>
    <row r="8" spans="1:15" s="3" customFormat="1" ht="13.5" customHeight="1" thickBot="1">
      <c r="A8" s="114"/>
      <c r="B8" s="106">
        <v>2</v>
      </c>
      <c r="C8" s="106" t="s">
        <v>13</v>
      </c>
      <c r="D8" s="22">
        <v>21100</v>
      </c>
      <c r="E8" s="23">
        <f>Gastuak!G32</f>
        <v>3600</v>
      </c>
      <c r="F8" s="24">
        <f t="shared" si="0"/>
        <v>0.020087986496855476</v>
      </c>
      <c r="G8" s="108">
        <f>E8+E9+E10</f>
        <v>2892290.5300000003</v>
      </c>
      <c r="H8" s="110">
        <f>G8/17921159*100</f>
        <v>16.13897030878416</v>
      </c>
      <c r="I8" s="34"/>
      <c r="J8" s="35"/>
      <c r="K8" s="109">
        <f>Sarrerak!G26</f>
        <v>558265</v>
      </c>
      <c r="L8" s="108">
        <f>K8/17921159*100</f>
        <v>3.1151166060186175</v>
      </c>
      <c r="M8" s="29"/>
      <c r="N8" s="30"/>
      <c r="O8" s="31"/>
    </row>
    <row r="9" spans="1:15" s="3" customFormat="1" ht="13.5" thickBot="1">
      <c r="A9" s="114"/>
      <c r="B9" s="106"/>
      <c r="C9" s="106"/>
      <c r="D9" s="22">
        <v>92000</v>
      </c>
      <c r="E9" s="23">
        <f>Gastuak!G71</f>
        <v>2886690.5300000003</v>
      </c>
      <c r="F9" s="24">
        <f t="shared" si="0"/>
        <v>16.107722329789052</v>
      </c>
      <c r="G9" s="108"/>
      <c r="H9" s="111"/>
      <c r="I9" s="34"/>
      <c r="J9" s="35"/>
      <c r="K9" s="109"/>
      <c r="L9" s="108"/>
      <c r="M9" s="29"/>
      <c r="N9" s="30"/>
      <c r="O9" s="31"/>
    </row>
    <row r="10" spans="1:15" s="3" customFormat="1" ht="13.5" thickBot="1">
      <c r="A10" s="114"/>
      <c r="B10" s="106"/>
      <c r="C10" s="106"/>
      <c r="D10" s="22">
        <v>92400</v>
      </c>
      <c r="E10" s="23">
        <f>Gastuak!G89</f>
        <v>2000</v>
      </c>
      <c r="F10" s="24">
        <f t="shared" si="0"/>
        <v>0.011159992498253044</v>
      </c>
      <c r="G10" s="108"/>
      <c r="H10" s="112"/>
      <c r="I10" s="34"/>
      <c r="J10" s="35"/>
      <c r="K10" s="109"/>
      <c r="L10" s="108"/>
      <c r="M10" s="29"/>
      <c r="N10" s="30"/>
      <c r="O10" s="31"/>
    </row>
    <row r="11" spans="1:15" s="3" customFormat="1" ht="13.5" thickBot="1">
      <c r="A11" s="114"/>
      <c r="B11" s="21">
        <v>3</v>
      </c>
      <c r="C11" s="21" t="s">
        <v>14</v>
      </c>
      <c r="D11" s="22">
        <v>92900</v>
      </c>
      <c r="E11" s="23">
        <f>Gastuak!G101</f>
        <v>7167.36</v>
      </c>
      <c r="F11" s="24">
        <f t="shared" si="0"/>
        <v>0.039993841916139465</v>
      </c>
      <c r="G11" s="23">
        <f>E11</f>
        <v>7167.36</v>
      </c>
      <c r="H11" s="25">
        <f>G11/17921159*100</f>
        <v>0.039993841916139465</v>
      </c>
      <c r="I11" s="26"/>
      <c r="J11" s="27"/>
      <c r="K11" s="28">
        <f>Sarrerak!G30</f>
        <v>3625</v>
      </c>
      <c r="L11" s="25">
        <f>K11/17921159*100</f>
        <v>0.02022748640308364</v>
      </c>
      <c r="M11" s="29"/>
      <c r="N11" s="30"/>
      <c r="O11" s="31"/>
    </row>
    <row r="12" spans="1:15" s="3" customFormat="1" ht="12.75">
      <c r="A12" s="114"/>
      <c r="B12" s="21">
        <v>4</v>
      </c>
      <c r="C12" s="21" t="s">
        <v>15</v>
      </c>
      <c r="D12" s="22">
        <v>92000</v>
      </c>
      <c r="E12" s="23">
        <f>Gastuak!G85</f>
        <v>327373.38</v>
      </c>
      <c r="F12" s="24">
        <f t="shared" si="0"/>
        <v>1.8267422324638714</v>
      </c>
      <c r="G12" s="23">
        <f>E12</f>
        <v>327373.38</v>
      </c>
      <c r="H12" s="25">
        <f>G12/17921159*100</f>
        <v>1.8267422324638714</v>
      </c>
      <c r="I12" s="26"/>
      <c r="J12" s="27"/>
      <c r="K12" s="28">
        <v>0</v>
      </c>
      <c r="L12" s="25">
        <v>0</v>
      </c>
      <c r="M12" s="29"/>
      <c r="N12" s="30"/>
      <c r="O12" s="31"/>
    </row>
    <row r="13" spans="1:15" s="42" customFormat="1" ht="13.5" thickBot="1">
      <c r="A13" s="106">
        <v>2</v>
      </c>
      <c r="B13" s="37"/>
      <c r="C13" s="14" t="s">
        <v>16</v>
      </c>
      <c r="D13" s="15"/>
      <c r="E13" s="16"/>
      <c r="F13" s="17"/>
      <c r="G13" s="14"/>
      <c r="H13" s="15"/>
      <c r="I13" s="18">
        <f>Gastuak!G129</f>
        <v>690231.05</v>
      </c>
      <c r="J13" s="17">
        <f>I13/17921159*100</f>
        <v>3.8514866700306607</v>
      </c>
      <c r="K13" s="38"/>
      <c r="L13" s="39"/>
      <c r="M13" s="40">
        <f>K14</f>
        <v>13694069</v>
      </c>
      <c r="N13" s="41">
        <f>M13/M80*100</f>
        <v>76.41285365527978</v>
      </c>
      <c r="O13" s="40">
        <f>I13-M13</f>
        <v>-13003837.95</v>
      </c>
    </row>
    <row r="14" spans="1:15" s="3" customFormat="1" ht="13.5" customHeight="1" thickBot="1">
      <c r="A14" s="106"/>
      <c r="B14" s="106">
        <v>1</v>
      </c>
      <c r="C14" s="106" t="s">
        <v>13</v>
      </c>
      <c r="D14" s="104" t="s">
        <v>195</v>
      </c>
      <c r="E14" s="23">
        <f>Gastuak!G112</f>
        <v>252437.79</v>
      </c>
      <c r="F14" s="24">
        <f>E14/17921159*100</f>
        <v>1.4086019213377885</v>
      </c>
      <c r="G14" s="108">
        <f>E14+E15</f>
        <v>690231.05</v>
      </c>
      <c r="H14" s="113">
        <f>G14/17921159*100</f>
        <v>3.8514866700306607</v>
      </c>
      <c r="I14" s="34"/>
      <c r="J14" s="35"/>
      <c r="K14" s="109">
        <f>Sarrerak!G46</f>
        <v>13694069</v>
      </c>
      <c r="L14" s="108">
        <f>K14/17921159*100</f>
        <v>76.41285365527978</v>
      </c>
      <c r="M14" s="29"/>
      <c r="N14" s="30"/>
      <c r="O14" s="31"/>
    </row>
    <row r="15" spans="1:15" s="3" customFormat="1" ht="13.5" thickBot="1">
      <c r="A15" s="106"/>
      <c r="B15" s="106"/>
      <c r="C15" s="106"/>
      <c r="D15" s="22">
        <v>93100</v>
      </c>
      <c r="E15" s="23">
        <f>Gastuak!G127</f>
        <v>437793.26</v>
      </c>
      <c r="F15" s="24">
        <f>E15/17921159*100</f>
        <v>2.442884748692872</v>
      </c>
      <c r="G15" s="108"/>
      <c r="H15" s="112"/>
      <c r="I15" s="34"/>
      <c r="J15" s="35"/>
      <c r="K15" s="109"/>
      <c r="L15" s="108"/>
      <c r="M15" s="29"/>
      <c r="N15" s="30"/>
      <c r="O15" s="31"/>
    </row>
    <row r="16" spans="1:15" s="3" customFormat="1" ht="13.5" thickBot="1">
      <c r="A16" s="106">
        <v>3</v>
      </c>
      <c r="B16" s="21"/>
      <c r="C16" s="14" t="s">
        <v>17</v>
      </c>
      <c r="D16" s="43"/>
      <c r="E16" s="44"/>
      <c r="F16" s="44"/>
      <c r="G16" s="45"/>
      <c r="H16" s="46"/>
      <c r="I16" s="40">
        <f>Gastuak!G172</f>
        <v>1371800.6</v>
      </c>
      <c r="J16" s="41">
        <f>I16/17921159*100</f>
        <v>7.654642202549512</v>
      </c>
      <c r="K16" s="47"/>
      <c r="L16" s="46"/>
      <c r="M16" s="40">
        <f>K17+K18</f>
        <v>390000</v>
      </c>
      <c r="N16" s="40">
        <f>M16/M80*100</f>
        <v>2.1761985371593435</v>
      </c>
      <c r="O16" s="48">
        <f>I16-M16</f>
        <v>981800.6000000001</v>
      </c>
    </row>
    <row r="17" spans="1:15" s="3" customFormat="1" ht="12.75">
      <c r="A17" s="106"/>
      <c r="B17" s="21">
        <v>1</v>
      </c>
      <c r="C17" s="21" t="s">
        <v>13</v>
      </c>
      <c r="D17" s="22">
        <v>15000</v>
      </c>
      <c r="E17" s="23">
        <f>Gastuak!G155</f>
        <v>1100765.35</v>
      </c>
      <c r="F17" s="24">
        <f>E17/17921159*100</f>
        <v>6.142266524168443</v>
      </c>
      <c r="G17" s="49">
        <f>E17</f>
        <v>1100765.35</v>
      </c>
      <c r="H17" s="25">
        <f>G17/17921159*100</f>
        <v>6.142266524168443</v>
      </c>
      <c r="I17" s="26"/>
      <c r="J17" s="27"/>
      <c r="K17" s="28">
        <f>Sarrerak!G55</f>
        <v>390000</v>
      </c>
      <c r="L17" s="25">
        <f>K17/17921159*100</f>
        <v>2.1761985371593435</v>
      </c>
      <c r="M17" s="29"/>
      <c r="N17" s="30"/>
      <c r="O17" s="31"/>
    </row>
    <row r="18" spans="1:15" s="3" customFormat="1" ht="12.75">
      <c r="A18" s="106"/>
      <c r="B18" s="21">
        <v>2</v>
      </c>
      <c r="C18" s="21" t="s">
        <v>18</v>
      </c>
      <c r="D18" s="22">
        <v>15100</v>
      </c>
      <c r="E18" s="23">
        <f>Gastuak!G168</f>
        <v>271035.25</v>
      </c>
      <c r="F18" s="24">
        <f>E18/17921159*100</f>
        <v>1.5123756783810691</v>
      </c>
      <c r="G18" s="49">
        <f>E18</f>
        <v>271035.25</v>
      </c>
      <c r="H18" s="25">
        <f>G18/17921159*100</f>
        <v>1.5123756783810691</v>
      </c>
      <c r="I18" s="26"/>
      <c r="J18" s="27"/>
      <c r="K18" s="28">
        <v>0</v>
      </c>
      <c r="L18" s="25">
        <f>K18/17921159*100</f>
        <v>0</v>
      </c>
      <c r="M18" s="29"/>
      <c r="N18" s="30"/>
      <c r="O18" s="31"/>
    </row>
    <row r="19" spans="1:15" s="3" customFormat="1" ht="12.75">
      <c r="A19" s="106">
        <v>4</v>
      </c>
      <c r="B19" s="21"/>
      <c r="C19" s="14" t="s">
        <v>19</v>
      </c>
      <c r="D19" s="43"/>
      <c r="E19" s="44"/>
      <c r="F19" s="44"/>
      <c r="G19" s="45"/>
      <c r="H19" s="46"/>
      <c r="I19" s="40">
        <f>Gastuak!G194</f>
        <v>1191739.39</v>
      </c>
      <c r="J19" s="41">
        <f>I19/17921159*100</f>
        <v>6.649901326136328</v>
      </c>
      <c r="K19" s="47"/>
      <c r="L19" s="45"/>
      <c r="M19" s="40">
        <f>K20</f>
        <v>91260</v>
      </c>
      <c r="N19" s="40">
        <f>M19/M80*100</f>
        <v>0.5092304576952864</v>
      </c>
      <c r="O19" s="48">
        <f>I19-M19</f>
        <v>1100479.39</v>
      </c>
    </row>
    <row r="20" spans="1:15" s="3" customFormat="1" ht="12.75">
      <c r="A20" s="106"/>
      <c r="B20" s="21">
        <v>1</v>
      </c>
      <c r="C20" s="21" t="s">
        <v>20</v>
      </c>
      <c r="D20" s="22">
        <v>13000</v>
      </c>
      <c r="E20" s="23">
        <f>Gastuak!G190</f>
        <v>1191739.39</v>
      </c>
      <c r="F20" s="24">
        <f>E20/17921159*100</f>
        <v>6.649901326136328</v>
      </c>
      <c r="G20" s="23">
        <f>E20</f>
        <v>1191739.39</v>
      </c>
      <c r="H20" s="25">
        <f>G20/17921159*100</f>
        <v>6.649901326136328</v>
      </c>
      <c r="I20" s="26"/>
      <c r="J20" s="27"/>
      <c r="K20" s="28">
        <f>Sarrerak!G62</f>
        <v>91260</v>
      </c>
      <c r="L20" s="25">
        <f>K20/17921159*100</f>
        <v>0.5092304576952864</v>
      </c>
      <c r="M20" s="29"/>
      <c r="N20" s="30"/>
      <c r="O20" s="31"/>
    </row>
    <row r="21" spans="1:15" s="3" customFormat="1" ht="12.75">
      <c r="A21" s="106">
        <v>5</v>
      </c>
      <c r="B21" s="21"/>
      <c r="C21" s="14" t="s">
        <v>21</v>
      </c>
      <c r="D21" s="43"/>
      <c r="E21" s="44"/>
      <c r="F21" s="44"/>
      <c r="G21" s="45"/>
      <c r="H21" s="46"/>
      <c r="I21" s="40">
        <f>Gastuak!G377</f>
        <v>3979796.8499999996</v>
      </c>
      <c r="J21" s="41">
        <f>I21/17921159*100</f>
        <v>22.207251495285544</v>
      </c>
      <c r="K21" s="47"/>
      <c r="L21" s="46"/>
      <c r="M21" s="40">
        <f>K22+K26+K35</f>
        <v>2265000</v>
      </c>
      <c r="N21" s="40">
        <f>M21/M80*100</f>
        <v>12.63869150427157</v>
      </c>
      <c r="O21" s="48">
        <f>I21-M21</f>
        <v>1714796.8499999996</v>
      </c>
    </row>
    <row r="22" spans="1:15" s="3" customFormat="1" ht="13.5" customHeight="1">
      <c r="A22" s="106"/>
      <c r="B22" s="106">
        <v>1</v>
      </c>
      <c r="C22" s="106" t="s">
        <v>22</v>
      </c>
      <c r="D22" s="22">
        <v>16210</v>
      </c>
      <c r="E22" s="100">
        <f>Gastuak!G199</f>
        <v>715520</v>
      </c>
      <c r="F22" s="24">
        <f aca="true" t="shared" si="1" ref="F22:F38">E22/17921159*100</f>
        <v>3.992598916175009</v>
      </c>
      <c r="G22" s="108">
        <f>Gastuak!G224</f>
        <v>1711129.75</v>
      </c>
      <c r="H22" s="110">
        <f>G22/17921159*100</f>
        <v>9.548097586768803</v>
      </c>
      <c r="I22" s="34"/>
      <c r="J22" s="35"/>
      <c r="K22" s="109">
        <f>Sarrerak!G68</f>
        <v>631000</v>
      </c>
      <c r="L22" s="108">
        <f>K22/17921159*100</f>
        <v>3.520977633198835</v>
      </c>
      <c r="M22" s="29"/>
      <c r="N22" s="30"/>
      <c r="O22" s="31"/>
    </row>
    <row r="23" spans="1:15" s="3" customFormat="1" ht="12.75">
      <c r="A23" s="106"/>
      <c r="B23" s="106"/>
      <c r="C23" s="106"/>
      <c r="D23" s="22">
        <v>16220</v>
      </c>
      <c r="E23" s="100">
        <f>Gastuak!G213</f>
        <v>324109.75</v>
      </c>
      <c r="F23" s="24">
        <f t="shared" si="1"/>
        <v>1.8085311893053346</v>
      </c>
      <c r="G23" s="108"/>
      <c r="H23" s="111"/>
      <c r="I23" s="34"/>
      <c r="J23" s="35"/>
      <c r="K23" s="109"/>
      <c r="L23" s="108"/>
      <c r="M23" s="29"/>
      <c r="N23" s="30"/>
      <c r="O23" s="31"/>
    </row>
    <row r="24" spans="1:15" s="3" customFormat="1" ht="12.75">
      <c r="A24" s="106"/>
      <c r="B24" s="106"/>
      <c r="C24" s="106"/>
      <c r="D24" s="22">
        <v>16230</v>
      </c>
      <c r="E24" s="100">
        <f>Gastuak!G217</f>
        <v>131000</v>
      </c>
      <c r="F24" s="24">
        <f t="shared" si="1"/>
        <v>0.7309795086355743</v>
      </c>
      <c r="G24" s="108"/>
      <c r="H24" s="111"/>
      <c r="I24" s="34"/>
      <c r="J24" s="35"/>
      <c r="K24" s="109"/>
      <c r="L24" s="108"/>
      <c r="M24" s="29"/>
      <c r="N24" s="30"/>
      <c r="O24" s="31"/>
    </row>
    <row r="25" spans="1:15" s="3" customFormat="1" ht="12.75">
      <c r="A25" s="106"/>
      <c r="B25" s="106"/>
      <c r="C25" s="106"/>
      <c r="D25" s="22">
        <v>16300</v>
      </c>
      <c r="E25" s="100">
        <f>Gastuak!G222</f>
        <v>540500</v>
      </c>
      <c r="F25" s="24">
        <f t="shared" si="1"/>
        <v>3.015987972652885</v>
      </c>
      <c r="G25" s="108"/>
      <c r="H25" s="112"/>
      <c r="I25" s="34"/>
      <c r="J25" s="35"/>
      <c r="K25" s="109"/>
      <c r="L25" s="108"/>
      <c r="M25" s="29"/>
      <c r="N25" s="30"/>
      <c r="O25" s="31"/>
    </row>
    <row r="26" spans="1:15" s="3" customFormat="1" ht="13.5" customHeight="1">
      <c r="A26" s="106"/>
      <c r="B26" s="106">
        <v>2</v>
      </c>
      <c r="C26" s="106" t="s">
        <v>23</v>
      </c>
      <c r="D26" s="22">
        <v>15310</v>
      </c>
      <c r="E26" s="100">
        <f>Gastuak!G231</f>
        <v>42114.21000000001</v>
      </c>
      <c r="F26" s="24">
        <f t="shared" si="1"/>
        <v>0.23499713383492668</v>
      </c>
      <c r="G26" s="108">
        <f>Gastuak!G313</f>
        <v>1080696.47</v>
      </c>
      <c r="H26" s="110">
        <f>G26/17921159*100</f>
        <v>6.030282249044272</v>
      </c>
      <c r="I26" s="34"/>
      <c r="J26" s="35"/>
      <c r="K26" s="109">
        <f>Sarrerak!G73</f>
        <v>34000</v>
      </c>
      <c r="L26" s="108">
        <f>K26/17921159*100</f>
        <v>0.18971987247030173</v>
      </c>
      <c r="M26" s="29"/>
      <c r="N26" s="30"/>
      <c r="O26" s="31"/>
    </row>
    <row r="27" spans="1:15" s="3" customFormat="1" ht="12.75">
      <c r="A27" s="106"/>
      <c r="B27" s="106"/>
      <c r="C27" s="106"/>
      <c r="D27" s="22">
        <v>15320</v>
      </c>
      <c r="E27" s="100">
        <f>Gastuak!G243</f>
        <v>259964.95</v>
      </c>
      <c r="F27" s="24">
        <f t="shared" si="1"/>
        <v>1.4506034459043637</v>
      </c>
      <c r="G27" s="108"/>
      <c r="H27" s="111"/>
      <c r="I27" s="34"/>
      <c r="J27" s="35"/>
      <c r="K27" s="109"/>
      <c r="L27" s="108"/>
      <c r="M27" s="29"/>
      <c r="N27" s="30"/>
      <c r="O27" s="31"/>
    </row>
    <row r="28" spans="1:15" s="3" customFormat="1" ht="12.75">
      <c r="A28" s="106"/>
      <c r="B28" s="106"/>
      <c r="C28" s="106"/>
      <c r="D28" s="22">
        <v>15340</v>
      </c>
      <c r="E28" s="100">
        <f>Gastuak!G273</f>
        <v>375013.91000000003</v>
      </c>
      <c r="F28" s="24">
        <f t="shared" si="1"/>
        <v>2.092576211170271</v>
      </c>
      <c r="G28" s="108"/>
      <c r="H28" s="111"/>
      <c r="I28" s="34"/>
      <c r="J28" s="35"/>
      <c r="K28" s="109"/>
      <c r="L28" s="108"/>
      <c r="M28" s="29"/>
      <c r="N28" s="30"/>
      <c r="O28" s="31"/>
    </row>
    <row r="29" spans="1:15" s="3" customFormat="1" ht="12.75">
      <c r="A29" s="106"/>
      <c r="B29" s="106"/>
      <c r="C29" s="106"/>
      <c r="D29" s="22">
        <v>16400</v>
      </c>
      <c r="E29" s="100">
        <f>Gastuak!G278</f>
        <v>45000</v>
      </c>
      <c r="F29" s="24">
        <f t="shared" si="1"/>
        <v>0.25109983121069346</v>
      </c>
      <c r="G29" s="108"/>
      <c r="H29" s="111"/>
      <c r="I29" s="34"/>
      <c r="J29" s="35"/>
      <c r="K29" s="109"/>
      <c r="L29" s="108"/>
      <c r="M29" s="29"/>
      <c r="N29" s="30"/>
      <c r="O29" s="31"/>
    </row>
    <row r="30" spans="1:15" s="3" customFormat="1" ht="12.75">
      <c r="A30" s="106"/>
      <c r="B30" s="106"/>
      <c r="C30" s="106"/>
      <c r="D30" s="22">
        <v>17100</v>
      </c>
      <c r="E30" s="100">
        <f>Gastuak!G283</f>
        <v>171203.68</v>
      </c>
      <c r="F30" s="24">
        <f t="shared" si="1"/>
        <v>0.9553158922366572</v>
      </c>
      <c r="G30" s="108"/>
      <c r="H30" s="111"/>
      <c r="I30" s="34"/>
      <c r="J30" s="35"/>
      <c r="K30" s="109"/>
      <c r="L30" s="108"/>
      <c r="M30" s="29"/>
      <c r="N30" s="30"/>
      <c r="O30" s="31"/>
    </row>
    <row r="31" spans="1:15" s="3" customFormat="1" ht="12.75">
      <c r="A31" s="106"/>
      <c r="B31" s="106"/>
      <c r="C31" s="106"/>
      <c r="D31" s="22">
        <v>31100</v>
      </c>
      <c r="E31" s="100">
        <f>Gastuak!G288</f>
        <v>23000</v>
      </c>
      <c r="F31" s="24">
        <f t="shared" si="1"/>
        <v>0.12833991372991</v>
      </c>
      <c r="G31" s="108"/>
      <c r="H31" s="111"/>
      <c r="I31" s="34"/>
      <c r="J31" s="35"/>
      <c r="K31" s="109"/>
      <c r="L31" s="108"/>
      <c r="M31" s="29"/>
      <c r="N31" s="30"/>
      <c r="O31" s="31"/>
    </row>
    <row r="32" spans="1:15" s="3" customFormat="1" ht="12.75">
      <c r="A32" s="106"/>
      <c r="B32" s="106"/>
      <c r="C32" s="106"/>
      <c r="D32" s="22">
        <v>45300</v>
      </c>
      <c r="E32" s="100">
        <f>Gastuak!G295</f>
        <v>28057.1</v>
      </c>
      <c r="F32" s="24">
        <f t="shared" si="1"/>
        <v>0.15655851276136773</v>
      </c>
      <c r="G32" s="108"/>
      <c r="H32" s="111"/>
      <c r="I32" s="34"/>
      <c r="J32" s="35"/>
      <c r="K32" s="109"/>
      <c r="L32" s="108"/>
      <c r="M32" s="29"/>
      <c r="N32" s="30"/>
      <c r="O32" s="31"/>
    </row>
    <row r="33" spans="1:15" s="3" customFormat="1" ht="12.75">
      <c r="A33" s="106"/>
      <c r="B33" s="106"/>
      <c r="C33" s="106"/>
      <c r="D33" s="22">
        <v>45400</v>
      </c>
      <c r="E33" s="100">
        <f>Gastuak!G302</f>
        <v>41114.21000000001</v>
      </c>
      <c r="F33" s="24">
        <f t="shared" si="1"/>
        <v>0.22941713758580015</v>
      </c>
      <c r="G33" s="108"/>
      <c r="H33" s="111"/>
      <c r="I33" s="34"/>
      <c r="J33" s="35"/>
      <c r="K33" s="109"/>
      <c r="L33" s="108"/>
      <c r="M33" s="29"/>
      <c r="N33" s="30"/>
      <c r="O33" s="31"/>
    </row>
    <row r="34" spans="1:15" s="3" customFormat="1" ht="12.75">
      <c r="A34" s="106"/>
      <c r="B34" s="106"/>
      <c r="C34" s="106"/>
      <c r="D34" s="22">
        <v>45900</v>
      </c>
      <c r="E34" s="100">
        <f>Gastuak!G311</f>
        <v>95228.41</v>
      </c>
      <c r="F34" s="24">
        <f t="shared" si="1"/>
        <v>0.5313741706102825</v>
      </c>
      <c r="G34" s="108"/>
      <c r="H34" s="112"/>
      <c r="I34" s="34"/>
      <c r="J34" s="35"/>
      <c r="K34" s="109"/>
      <c r="L34" s="108"/>
      <c r="M34" s="29"/>
      <c r="N34" s="30"/>
      <c r="O34" s="31"/>
    </row>
    <row r="35" spans="1:15" s="3" customFormat="1" ht="13.5" customHeight="1">
      <c r="A35" s="106"/>
      <c r="B35" s="106">
        <v>3</v>
      </c>
      <c r="C35" s="106" t="s">
        <v>24</v>
      </c>
      <c r="D35" s="22">
        <v>16000</v>
      </c>
      <c r="E35" s="100">
        <f>Gastuak!G327</f>
        <v>200544.36</v>
      </c>
      <c r="F35" s="24">
        <f t="shared" si="1"/>
        <v>1.1190367765834788</v>
      </c>
      <c r="G35" s="108">
        <f>Gastuak!G354</f>
        <v>822533.6299999999</v>
      </c>
      <c r="H35" s="110">
        <f>G35/17921159*100</f>
        <v>4.589734570180421</v>
      </c>
      <c r="I35" s="34"/>
      <c r="J35" s="35"/>
      <c r="K35" s="109">
        <f>Sarrerak!G78</f>
        <v>1600000</v>
      </c>
      <c r="L35" s="108">
        <f>K35/17921159*100</f>
        <v>8.927993998602435</v>
      </c>
      <c r="M35" s="29"/>
      <c r="N35" s="30"/>
      <c r="O35" s="31"/>
    </row>
    <row r="36" spans="1:15" s="3" customFormat="1" ht="12.75">
      <c r="A36" s="106"/>
      <c r="B36" s="106"/>
      <c r="C36" s="106"/>
      <c r="D36" s="22">
        <v>16100</v>
      </c>
      <c r="E36" s="100">
        <f>Gastuak!G348</f>
        <v>476989.27</v>
      </c>
      <c r="F36" s="24">
        <f t="shared" si="1"/>
        <v>2.6615983374735976</v>
      </c>
      <c r="G36" s="108"/>
      <c r="H36" s="111"/>
      <c r="I36" s="34"/>
      <c r="J36" s="35"/>
      <c r="K36" s="109"/>
      <c r="L36" s="108"/>
      <c r="M36" s="29"/>
      <c r="N36" s="30"/>
      <c r="O36" s="31"/>
    </row>
    <row r="37" spans="1:15" s="3" customFormat="1" ht="12.75">
      <c r="A37" s="106"/>
      <c r="B37" s="106"/>
      <c r="C37" s="106"/>
      <c r="D37" s="22">
        <v>16600</v>
      </c>
      <c r="E37" s="100">
        <f>Gastuak!G352</f>
        <v>145000</v>
      </c>
      <c r="F37" s="24">
        <f t="shared" si="1"/>
        <v>0.8090994561233457</v>
      </c>
      <c r="G37" s="108"/>
      <c r="H37" s="112"/>
      <c r="I37" s="34"/>
      <c r="J37" s="35"/>
      <c r="K37" s="109"/>
      <c r="L37" s="108"/>
      <c r="M37" s="29"/>
      <c r="N37" s="30"/>
      <c r="O37" s="31"/>
    </row>
    <row r="38" spans="1:15" s="3" customFormat="1" ht="12.75">
      <c r="A38" s="106"/>
      <c r="B38" s="21">
        <v>4</v>
      </c>
      <c r="C38" s="21" t="s">
        <v>25</v>
      </c>
      <c r="D38" s="22">
        <v>16500</v>
      </c>
      <c r="E38" s="100">
        <f>Gastuak!G373</f>
        <v>365437</v>
      </c>
      <c r="F38" s="24">
        <f t="shared" si="1"/>
        <v>2.0391370892920486</v>
      </c>
      <c r="G38" s="50">
        <f>Gastuak!G375</f>
        <v>365437</v>
      </c>
      <c r="H38" s="33">
        <f>G38/17921159*100</f>
        <v>2.0391370892920486</v>
      </c>
      <c r="I38" s="34"/>
      <c r="J38" s="35"/>
      <c r="K38" s="36">
        <v>0</v>
      </c>
      <c r="L38" s="33">
        <f>K38/17921159*100</f>
        <v>0</v>
      </c>
      <c r="M38" s="29"/>
      <c r="N38" s="30"/>
      <c r="O38" s="31"/>
    </row>
    <row r="39" spans="1:15" s="3" customFormat="1" ht="12.75">
      <c r="A39" s="106">
        <v>6</v>
      </c>
      <c r="B39" s="21"/>
      <c r="C39" s="14" t="s">
        <v>26</v>
      </c>
      <c r="D39" s="43"/>
      <c r="E39" s="44"/>
      <c r="F39" s="44"/>
      <c r="G39" s="45"/>
      <c r="H39" s="46"/>
      <c r="I39" s="40">
        <f>Gastuak!G440</f>
        <v>1608451.75</v>
      </c>
      <c r="J39" s="41">
        <f>I39/17921159*100</f>
        <v>8.97515473190099</v>
      </c>
      <c r="K39" s="45"/>
      <c r="L39" s="46"/>
      <c r="M39" s="40">
        <f>K40+K43+K46</f>
        <v>470000</v>
      </c>
      <c r="N39" s="40">
        <f>M39/M80*100</f>
        <v>2.622598237089465</v>
      </c>
      <c r="O39" s="48">
        <f>I39-M39</f>
        <v>1138451.75</v>
      </c>
    </row>
    <row r="40" spans="1:15" s="3" customFormat="1" ht="13.5" customHeight="1">
      <c r="A40" s="106"/>
      <c r="B40" s="106">
        <v>2</v>
      </c>
      <c r="C40" s="106" t="s">
        <v>27</v>
      </c>
      <c r="D40" s="22">
        <v>32300</v>
      </c>
      <c r="E40" s="23">
        <f>Gastuak!G393</f>
        <v>205241.59999999998</v>
      </c>
      <c r="F40" s="24">
        <f aca="true" t="shared" si="2" ref="F40:F46">E40/17921159*100</f>
        <v>1.1452473581647258</v>
      </c>
      <c r="G40" s="108">
        <f>Gastuak!G410</f>
        <v>289607.08999999997</v>
      </c>
      <c r="H40" s="108">
        <f>G40/17921159*100</f>
        <v>1.6160064759204469</v>
      </c>
      <c r="I40" s="34"/>
      <c r="J40" s="35"/>
      <c r="K40" s="109">
        <f>Sarrerak!G82</f>
        <v>75000</v>
      </c>
      <c r="L40" s="108">
        <f>K40/17921159*100</f>
        <v>0.41849971868448915</v>
      </c>
      <c r="M40" s="29"/>
      <c r="N40" s="30"/>
      <c r="O40" s="31"/>
    </row>
    <row r="41" spans="1:15" s="3" customFormat="1" ht="12.75">
      <c r="A41" s="106"/>
      <c r="B41" s="106"/>
      <c r="C41" s="106"/>
      <c r="D41" s="22">
        <v>32400</v>
      </c>
      <c r="E41" s="23">
        <f>Gastuak!G404</f>
        <v>77865.48999999999</v>
      </c>
      <c r="F41" s="24">
        <f t="shared" si="2"/>
        <v>0.4344891421363986</v>
      </c>
      <c r="G41" s="108"/>
      <c r="H41" s="108"/>
      <c r="I41" s="34"/>
      <c r="J41" s="35"/>
      <c r="K41" s="109"/>
      <c r="L41" s="108"/>
      <c r="M41" s="29"/>
      <c r="N41" s="30"/>
      <c r="O41" s="31"/>
    </row>
    <row r="42" spans="1:15" s="3" customFormat="1" ht="12.75">
      <c r="A42" s="106"/>
      <c r="B42" s="106"/>
      <c r="C42" s="106"/>
      <c r="D42" s="22">
        <v>32600</v>
      </c>
      <c r="E42" s="23">
        <f>Gastuak!G408</f>
        <v>6500</v>
      </c>
      <c r="F42" s="24">
        <f t="shared" si="2"/>
        <v>0.03626997561932239</v>
      </c>
      <c r="G42" s="108"/>
      <c r="H42" s="108"/>
      <c r="I42" s="34"/>
      <c r="J42" s="35"/>
      <c r="K42" s="109"/>
      <c r="L42" s="108"/>
      <c r="M42" s="29"/>
      <c r="N42" s="30"/>
      <c r="O42" s="31"/>
    </row>
    <row r="43" spans="1:15" s="3" customFormat="1" ht="13.5" customHeight="1">
      <c r="A43" s="106"/>
      <c r="B43" s="106">
        <v>3</v>
      </c>
      <c r="C43" s="106" t="s">
        <v>28</v>
      </c>
      <c r="D43" s="22">
        <v>32301</v>
      </c>
      <c r="E43" s="23">
        <f>Gastuak!G416</f>
        <v>286108.04</v>
      </c>
      <c r="F43" s="24">
        <f t="shared" si="2"/>
        <v>1.5964817900449406</v>
      </c>
      <c r="G43" s="108">
        <f>Gastuak!G428</f>
        <v>453521.66</v>
      </c>
      <c r="H43" s="108">
        <f>G43/17921159*100</f>
        <v>2.5306491616976334</v>
      </c>
      <c r="I43" s="34"/>
      <c r="J43" s="35"/>
      <c r="K43" s="109">
        <v>0</v>
      </c>
      <c r="L43" s="108">
        <f>K43/17921159*100</f>
        <v>0</v>
      </c>
      <c r="M43" s="29"/>
      <c r="N43" s="30"/>
      <c r="O43" s="31"/>
    </row>
    <row r="44" spans="1:15" s="3" customFormat="1" ht="12.75">
      <c r="A44" s="106"/>
      <c r="B44" s="106"/>
      <c r="C44" s="106"/>
      <c r="D44" s="22">
        <v>32401</v>
      </c>
      <c r="E44" s="23">
        <f>Gastuak!G422</f>
        <v>160913.62</v>
      </c>
      <c r="F44" s="24">
        <f t="shared" si="2"/>
        <v>0.8978973960333705</v>
      </c>
      <c r="G44" s="108"/>
      <c r="H44" s="108"/>
      <c r="I44" s="34"/>
      <c r="J44" s="35"/>
      <c r="K44" s="109"/>
      <c r="L44" s="108"/>
      <c r="M44" s="29"/>
      <c r="N44" s="30"/>
      <c r="O44" s="31"/>
    </row>
    <row r="45" spans="1:15" s="3" customFormat="1" ht="12.75">
      <c r="A45" s="106"/>
      <c r="B45" s="106"/>
      <c r="C45" s="106"/>
      <c r="D45" s="22">
        <v>32600</v>
      </c>
      <c r="E45" s="23">
        <f>Gastuak!G426</f>
        <v>6500</v>
      </c>
      <c r="F45" s="24">
        <f t="shared" si="2"/>
        <v>0.03626997561932239</v>
      </c>
      <c r="G45" s="108"/>
      <c r="H45" s="108"/>
      <c r="I45" s="34"/>
      <c r="J45" s="35"/>
      <c r="K45" s="109"/>
      <c r="L45" s="108"/>
      <c r="M45" s="29"/>
      <c r="N45" s="30"/>
      <c r="O45" s="31"/>
    </row>
    <row r="46" spans="1:15" s="3" customFormat="1" ht="12.75">
      <c r="A46" s="106"/>
      <c r="B46" s="21">
        <v>4</v>
      </c>
      <c r="C46" s="21" t="s">
        <v>29</v>
      </c>
      <c r="D46" s="22">
        <v>32302</v>
      </c>
      <c r="E46" s="23">
        <f>Gastuak!G436</f>
        <v>865323</v>
      </c>
      <c r="F46" s="24">
        <f t="shared" si="2"/>
        <v>4.8284990942829085</v>
      </c>
      <c r="G46" s="50">
        <f>Gastuak!G438</f>
        <v>865323</v>
      </c>
      <c r="H46" s="33">
        <f>G46/17921159*100</f>
        <v>4.8284990942829085</v>
      </c>
      <c r="I46" s="34"/>
      <c r="J46" s="35"/>
      <c r="K46" s="50">
        <f>Sarrerak!G86</f>
        <v>395000</v>
      </c>
      <c r="L46" s="33">
        <f>K46/17921159*100</f>
        <v>2.204098518404976</v>
      </c>
      <c r="M46" s="29"/>
      <c r="N46" s="30"/>
      <c r="O46" s="31"/>
    </row>
    <row r="47" spans="1:15" s="3" customFormat="1" ht="12.75">
      <c r="A47" s="106">
        <v>7</v>
      </c>
      <c r="B47" s="51"/>
      <c r="C47" s="14" t="s">
        <v>30</v>
      </c>
      <c r="D47" s="43"/>
      <c r="E47" s="44"/>
      <c r="F47" s="44"/>
      <c r="G47" s="45"/>
      <c r="H47" s="46"/>
      <c r="I47" s="40">
        <f>Gastuak!G481</f>
        <v>497539.9</v>
      </c>
      <c r="J47" s="41">
        <f>I47/17921159*100</f>
        <v>2.7762707757907847</v>
      </c>
      <c r="K47" s="45"/>
      <c r="L47" s="46"/>
      <c r="M47" s="40">
        <f>K48</f>
        <v>35140</v>
      </c>
      <c r="N47" s="40">
        <f>M47/M80*100</f>
        <v>0.19608106819430596</v>
      </c>
      <c r="O47" s="48">
        <f>I47-M47</f>
        <v>462399.9</v>
      </c>
    </row>
    <row r="48" spans="1:15" s="3" customFormat="1" ht="12.75">
      <c r="A48" s="106"/>
      <c r="B48" s="21">
        <v>1</v>
      </c>
      <c r="C48" s="21" t="s">
        <v>30</v>
      </c>
      <c r="D48" s="22">
        <v>33500</v>
      </c>
      <c r="E48" s="52">
        <f>Gastuak!G477</f>
        <v>497539.9</v>
      </c>
      <c r="F48" s="24">
        <f>E48/17921159*100</f>
        <v>2.7762707757907847</v>
      </c>
      <c r="G48" s="23">
        <f>Gastuak!G479</f>
        <v>497539.9</v>
      </c>
      <c r="H48" s="25">
        <f>G48/17921159*100</f>
        <v>2.7762707757907847</v>
      </c>
      <c r="I48" s="26"/>
      <c r="J48" s="27"/>
      <c r="K48" s="23">
        <f>Sarrerak!G92</f>
        <v>35140</v>
      </c>
      <c r="L48" s="25">
        <f>K48/17921159*100</f>
        <v>0.19608106819430596</v>
      </c>
      <c r="M48" s="29"/>
      <c r="N48" s="30"/>
      <c r="O48" s="31"/>
    </row>
    <row r="49" spans="1:15" s="3" customFormat="1" ht="12.75">
      <c r="A49" s="106">
        <v>8</v>
      </c>
      <c r="B49" s="21"/>
      <c r="C49" s="14" t="s">
        <v>31</v>
      </c>
      <c r="D49" s="43"/>
      <c r="E49" s="44"/>
      <c r="F49" s="44"/>
      <c r="G49" s="45"/>
      <c r="H49" s="46"/>
      <c r="I49" s="40">
        <f>Gastuak!G593</f>
        <v>924798.94</v>
      </c>
      <c r="J49" s="41">
        <f>I49/17921159*100</f>
        <v>5.160374616396182</v>
      </c>
      <c r="K49" s="45"/>
      <c r="L49" s="46"/>
      <c r="M49" s="40">
        <f>K50+K55</f>
        <v>19100</v>
      </c>
      <c r="N49" s="40">
        <f>M49/M80*100</f>
        <v>0.10657792835831656</v>
      </c>
      <c r="O49" s="48">
        <f>I49-M49</f>
        <v>905698.94</v>
      </c>
    </row>
    <row r="50" spans="1:15" s="3" customFormat="1" ht="13.5" customHeight="1">
      <c r="A50" s="106"/>
      <c r="B50" s="106">
        <v>1</v>
      </c>
      <c r="C50" s="106" t="s">
        <v>31</v>
      </c>
      <c r="D50" s="22">
        <v>33000</v>
      </c>
      <c r="E50" s="52">
        <f>Gastuak!G491</f>
        <v>24491.41</v>
      </c>
      <c r="F50" s="24">
        <f aca="true" t="shared" si="3" ref="F50:F55">E50/17921159*100</f>
        <v>0.13666197593581977</v>
      </c>
      <c r="G50" s="108">
        <f>Gastuak!G568</f>
        <v>758712.9099999999</v>
      </c>
      <c r="H50" s="108">
        <f>G50/17921159*100</f>
        <v>4.233615191963867</v>
      </c>
      <c r="I50" s="34"/>
      <c r="J50" s="35"/>
      <c r="K50" s="109">
        <f>Sarrerak!G98</f>
        <v>11100</v>
      </c>
      <c r="L50" s="108">
        <f>K50/17921159*100</f>
        <v>0.061937958365304385</v>
      </c>
      <c r="M50" s="29"/>
      <c r="N50" s="30"/>
      <c r="O50" s="31"/>
    </row>
    <row r="51" spans="1:15" s="3" customFormat="1" ht="12.75">
      <c r="A51" s="106"/>
      <c r="B51" s="106"/>
      <c r="C51" s="106"/>
      <c r="D51" s="22">
        <v>33300</v>
      </c>
      <c r="E51" s="52">
        <f>Gastuak!G497</f>
        <v>156037.99</v>
      </c>
      <c r="F51" s="24">
        <f t="shared" si="3"/>
        <v>0.8706913989212415</v>
      </c>
      <c r="G51" s="108"/>
      <c r="H51" s="108"/>
      <c r="I51" s="34"/>
      <c r="J51" s="35"/>
      <c r="K51" s="109"/>
      <c r="L51" s="108"/>
      <c r="M51" s="29"/>
      <c r="N51" s="30"/>
      <c r="O51" s="31"/>
    </row>
    <row r="52" spans="1:15" s="3" customFormat="1" ht="12.75">
      <c r="A52" s="106"/>
      <c r="B52" s="106"/>
      <c r="C52" s="106"/>
      <c r="D52" s="22">
        <v>33400</v>
      </c>
      <c r="E52" s="52">
        <f>Gastuak!G540</f>
        <v>363673.83</v>
      </c>
      <c r="F52" s="24">
        <f t="shared" si="3"/>
        <v>2.0292986073054764</v>
      </c>
      <c r="G52" s="108"/>
      <c r="H52" s="108"/>
      <c r="I52" s="34"/>
      <c r="J52" s="35"/>
      <c r="K52" s="109"/>
      <c r="L52" s="108"/>
      <c r="M52" s="29"/>
      <c r="N52" s="30"/>
      <c r="O52" s="31"/>
    </row>
    <row r="53" spans="1:15" s="3" customFormat="1" ht="12.75">
      <c r="A53" s="106"/>
      <c r="B53" s="106"/>
      <c r="C53" s="106"/>
      <c r="D53" s="22">
        <v>33600</v>
      </c>
      <c r="E53" s="52">
        <f>Gastuak!G547</f>
        <v>33000</v>
      </c>
      <c r="F53" s="24">
        <f t="shared" si="3"/>
        <v>0.1841398762211752</v>
      </c>
      <c r="G53" s="108"/>
      <c r="H53" s="108"/>
      <c r="I53" s="34"/>
      <c r="J53" s="35"/>
      <c r="K53" s="109"/>
      <c r="L53" s="108"/>
      <c r="M53" s="29"/>
      <c r="N53" s="30"/>
      <c r="O53" s="31"/>
    </row>
    <row r="54" spans="1:15" s="3" customFormat="1" ht="12.75">
      <c r="A54" s="106"/>
      <c r="B54" s="106"/>
      <c r="C54" s="106"/>
      <c r="D54" s="22">
        <v>33800</v>
      </c>
      <c r="E54" s="52">
        <f>Gastuak!G566</f>
        <v>181509.68</v>
      </c>
      <c r="F54" s="24">
        <f t="shared" si="3"/>
        <v>1.012823333580155</v>
      </c>
      <c r="G54" s="108"/>
      <c r="H54" s="108"/>
      <c r="I54" s="34"/>
      <c r="J54" s="35"/>
      <c r="K54" s="109"/>
      <c r="L54" s="108"/>
      <c r="M54" s="29"/>
      <c r="N54" s="30"/>
      <c r="O54" s="31"/>
    </row>
    <row r="55" spans="1:15" s="3" customFormat="1" ht="12.75">
      <c r="A55" s="106"/>
      <c r="B55" s="21">
        <v>3</v>
      </c>
      <c r="C55" s="21" t="s">
        <v>32</v>
      </c>
      <c r="D55" s="22">
        <v>33210</v>
      </c>
      <c r="E55" s="52">
        <f>Gastuak!G589</f>
        <v>166086.03</v>
      </c>
      <c r="F55" s="24">
        <f t="shared" si="3"/>
        <v>0.926759424432315</v>
      </c>
      <c r="G55" s="23">
        <f>Gastuak!G591</f>
        <v>166086.03</v>
      </c>
      <c r="H55" s="25">
        <f>G55/17921159*100</f>
        <v>0.926759424432315</v>
      </c>
      <c r="I55" s="26"/>
      <c r="J55" s="27"/>
      <c r="K55" s="23">
        <f>Sarrerak!G102</f>
        <v>8000</v>
      </c>
      <c r="L55" s="25">
        <f>K55/17921159*100</f>
        <v>0.044639969993012174</v>
      </c>
      <c r="M55" s="29"/>
      <c r="N55" s="30"/>
      <c r="O55" s="31"/>
    </row>
    <row r="56" spans="1:15" s="3" customFormat="1" ht="12.75">
      <c r="A56" s="106">
        <v>9</v>
      </c>
      <c r="B56" s="21"/>
      <c r="C56" s="14" t="s">
        <v>33</v>
      </c>
      <c r="D56" s="43"/>
      <c r="E56" s="44"/>
      <c r="F56" s="44"/>
      <c r="G56" s="45"/>
      <c r="H56" s="46"/>
      <c r="I56" s="40">
        <f>Gastuak!G666</f>
        <v>715413.14</v>
      </c>
      <c r="J56" s="41">
        <f>I56/17921159*100</f>
        <v>3.9920026377758266</v>
      </c>
      <c r="K56" s="45"/>
      <c r="L56" s="46"/>
      <c r="M56" s="40">
        <f>K57+K58+K59</f>
        <v>2700</v>
      </c>
      <c r="N56" s="40">
        <f>M56/M80*100</f>
        <v>0.015065989872641608</v>
      </c>
      <c r="O56" s="48">
        <f>I56-M56</f>
        <v>712713.14</v>
      </c>
    </row>
    <row r="57" spans="1:15" s="3" customFormat="1" ht="12.75">
      <c r="A57" s="106"/>
      <c r="B57" s="21">
        <v>1</v>
      </c>
      <c r="C57" s="21" t="s">
        <v>13</v>
      </c>
      <c r="D57" s="22">
        <v>17000</v>
      </c>
      <c r="E57" s="101">
        <f>Gastuak!G611</f>
        <v>224670.87</v>
      </c>
      <c r="F57" s="24">
        <f aca="true" t="shared" si="4" ref="F57:F62">E57/17921159*100</f>
        <v>1.253662611887992</v>
      </c>
      <c r="G57" s="23">
        <f>Gastuak!G613</f>
        <v>224670.87</v>
      </c>
      <c r="H57" s="25">
        <f>G57/17921159*100</f>
        <v>1.253662611887992</v>
      </c>
      <c r="I57" s="26"/>
      <c r="J57" s="27"/>
      <c r="K57" s="23">
        <f>Sarrerak!G107</f>
        <v>2700</v>
      </c>
      <c r="L57" s="25">
        <f>K57/17921159*100</f>
        <v>0.015065989872641608</v>
      </c>
      <c r="M57" s="29"/>
      <c r="N57" s="30"/>
      <c r="O57" s="31"/>
    </row>
    <row r="58" spans="1:15" s="3" customFormat="1" ht="12.75">
      <c r="A58" s="106"/>
      <c r="B58" s="21">
        <v>2</v>
      </c>
      <c r="C58" s="21" t="s">
        <v>34</v>
      </c>
      <c r="D58" s="22">
        <v>17001</v>
      </c>
      <c r="E58" s="101">
        <f>Gastuak!G629</f>
        <v>128766.68999999999</v>
      </c>
      <c r="F58" s="24">
        <f t="shared" si="4"/>
        <v>0.7185176472124375</v>
      </c>
      <c r="G58" s="23">
        <f>Gastuak!G631</f>
        <v>128766.68999999999</v>
      </c>
      <c r="H58" s="25">
        <f>G58/17921159*100</f>
        <v>0.7185176472124375</v>
      </c>
      <c r="I58" s="26"/>
      <c r="J58" s="27"/>
      <c r="K58" s="23">
        <v>0</v>
      </c>
      <c r="L58" s="25">
        <f>K58/17921159*100</f>
        <v>0</v>
      </c>
      <c r="M58" s="29"/>
      <c r="N58" s="30"/>
      <c r="O58" s="31"/>
    </row>
    <row r="59" spans="1:15" s="3" customFormat="1" ht="13.5" customHeight="1" thickBot="1">
      <c r="A59" s="106"/>
      <c r="B59" s="106">
        <v>3</v>
      </c>
      <c r="C59" s="106" t="s">
        <v>35</v>
      </c>
      <c r="D59" s="22">
        <v>17002</v>
      </c>
      <c r="E59" s="101">
        <f>Gastuak!G643</f>
        <v>75615</v>
      </c>
      <c r="F59" s="24">
        <f t="shared" si="4"/>
        <v>0.4219314163777019</v>
      </c>
      <c r="G59" s="108">
        <f>Gastuak!G664</f>
        <v>361975.58</v>
      </c>
      <c r="H59" s="108">
        <f>G59/17921159*100</f>
        <v>2.0198223786753973</v>
      </c>
      <c r="I59" s="34"/>
      <c r="J59" s="35"/>
      <c r="K59" s="109">
        <f>Sarrerak!G112</f>
        <v>0</v>
      </c>
      <c r="L59" s="108">
        <f>K59/17921159*100</f>
        <v>0</v>
      </c>
      <c r="M59" s="29"/>
      <c r="N59" s="30"/>
      <c r="O59" s="31"/>
    </row>
    <row r="60" spans="1:15" s="3" customFormat="1" ht="13.5" customHeight="1" thickBot="1">
      <c r="A60" s="106"/>
      <c r="B60" s="106"/>
      <c r="C60" s="106"/>
      <c r="D60" s="22">
        <v>43000</v>
      </c>
      <c r="E60" s="101">
        <f>Gastuak!G645</f>
        <v>35000</v>
      </c>
      <c r="F60" s="24">
        <f t="shared" si="4"/>
        <v>0.19529986871942825</v>
      </c>
      <c r="G60" s="108"/>
      <c r="H60" s="108"/>
      <c r="I60" s="34"/>
      <c r="J60" s="35"/>
      <c r="K60" s="109"/>
      <c r="L60" s="108"/>
      <c r="M60" s="29"/>
      <c r="N60" s="30"/>
      <c r="O60" s="31"/>
    </row>
    <row r="61" spans="1:15" s="3" customFormat="1" ht="13.5" thickBot="1">
      <c r="A61" s="106"/>
      <c r="B61" s="106"/>
      <c r="C61" s="106"/>
      <c r="D61" s="22">
        <v>43200</v>
      </c>
      <c r="E61" s="52">
        <f>Gastuak!G656</f>
        <v>78849.58</v>
      </c>
      <c r="F61" s="24">
        <f t="shared" si="4"/>
        <v>0.43998036064520163</v>
      </c>
      <c r="G61" s="108"/>
      <c r="H61" s="108"/>
      <c r="I61" s="34"/>
      <c r="J61" s="35"/>
      <c r="K61" s="109"/>
      <c r="L61" s="108"/>
      <c r="M61" s="29"/>
      <c r="N61" s="30"/>
      <c r="O61" s="31"/>
    </row>
    <row r="62" spans="1:15" s="3" customFormat="1" ht="12.75">
      <c r="A62" s="106"/>
      <c r="B62" s="106"/>
      <c r="C62" s="106"/>
      <c r="D62" s="22">
        <v>44100</v>
      </c>
      <c r="E62" s="52">
        <f>Gastuak!G662</f>
        <v>172511</v>
      </c>
      <c r="F62" s="24">
        <f t="shared" si="4"/>
        <v>0.9626107329330653</v>
      </c>
      <c r="G62" s="108"/>
      <c r="H62" s="108"/>
      <c r="I62" s="34"/>
      <c r="J62" s="35"/>
      <c r="K62" s="109"/>
      <c r="L62" s="108"/>
      <c r="M62" s="29"/>
      <c r="N62" s="30"/>
      <c r="O62" s="31"/>
    </row>
    <row r="63" spans="1:15" s="3" customFormat="1" ht="12.75">
      <c r="A63" s="106">
        <v>10</v>
      </c>
      <c r="B63" s="21"/>
      <c r="C63" s="14" t="s">
        <v>36</v>
      </c>
      <c r="D63" s="43"/>
      <c r="E63" s="44"/>
      <c r="F63" s="44"/>
      <c r="G63" s="45"/>
      <c r="H63" s="46"/>
      <c r="I63" s="40">
        <f>Gastuak!G795</f>
        <v>2439914.14</v>
      </c>
      <c r="J63" s="41">
        <f>I63/17921159*100</f>
        <v>13.614711749390763</v>
      </c>
      <c r="K63" s="47"/>
      <c r="L63" s="46"/>
      <c r="M63" s="40">
        <f>K64+K70+K72+K73</f>
        <v>328000</v>
      </c>
      <c r="N63" s="40">
        <f>M63/M80*100</f>
        <v>1.8302387697134987</v>
      </c>
      <c r="O63" s="48">
        <f>I63-M63</f>
        <v>2111914.14</v>
      </c>
    </row>
    <row r="64" spans="1:15" s="3" customFormat="1" ht="13.5" customHeight="1">
      <c r="A64" s="106"/>
      <c r="B64" s="106">
        <v>1</v>
      </c>
      <c r="C64" s="106" t="s">
        <v>13</v>
      </c>
      <c r="D64" s="22">
        <v>23000</v>
      </c>
      <c r="E64" s="52">
        <f>Gastuak!G682</f>
        <v>387650.63</v>
      </c>
      <c r="F64" s="24">
        <f aca="true" t="shared" si="5" ref="F64:F73">E64/17921159*100</f>
        <v>2.163089061371533</v>
      </c>
      <c r="G64" s="108">
        <f>Gastuak!G748</f>
        <v>1513678.49</v>
      </c>
      <c r="H64" s="108">
        <f>G64/17921159*100</f>
        <v>8.446320296583497</v>
      </c>
      <c r="I64" s="34"/>
      <c r="J64" s="35"/>
      <c r="K64" s="109">
        <f>Sarrerak!G120</f>
        <v>186000</v>
      </c>
      <c r="L64" s="108">
        <f>K64/17921159*100</f>
        <v>1.037879302337533</v>
      </c>
      <c r="M64" s="29"/>
      <c r="N64" s="30"/>
      <c r="O64" s="31"/>
    </row>
    <row r="65" spans="1:15" s="3" customFormat="1" ht="12.75">
      <c r="A65" s="106"/>
      <c r="B65" s="106"/>
      <c r="C65" s="106"/>
      <c r="D65" s="22">
        <v>23020</v>
      </c>
      <c r="E65" s="52">
        <f>Gastuak!G696</f>
        <v>99000</v>
      </c>
      <c r="F65" s="24">
        <f t="shared" si="5"/>
        <v>0.5524196286635256</v>
      </c>
      <c r="G65" s="108"/>
      <c r="H65" s="108"/>
      <c r="I65" s="34"/>
      <c r="J65" s="35"/>
      <c r="K65" s="109"/>
      <c r="L65" s="108"/>
      <c r="M65" s="29"/>
      <c r="N65" s="30"/>
      <c r="O65" s="31"/>
    </row>
    <row r="66" spans="1:15" s="3" customFormat="1" ht="12.75">
      <c r="A66" s="106"/>
      <c r="B66" s="106"/>
      <c r="C66" s="106"/>
      <c r="D66" s="22">
        <v>23100</v>
      </c>
      <c r="E66" s="52">
        <f>Gastuak!G730</f>
        <v>579696.9099999999</v>
      </c>
      <c r="F66" s="24">
        <f t="shared" si="5"/>
        <v>3.2347065834302344</v>
      </c>
      <c r="G66" s="108"/>
      <c r="H66" s="108"/>
      <c r="I66" s="34"/>
      <c r="J66" s="35"/>
      <c r="K66" s="109"/>
      <c r="L66" s="108"/>
      <c r="M66" s="29"/>
      <c r="N66" s="30"/>
      <c r="O66" s="31"/>
    </row>
    <row r="67" spans="1:15" s="3" customFormat="1" ht="12.75">
      <c r="A67" s="106"/>
      <c r="B67" s="106"/>
      <c r="C67" s="106"/>
      <c r="D67" s="22">
        <v>23130</v>
      </c>
      <c r="E67" s="52">
        <f>Gastuak!G734</f>
        <v>90000</v>
      </c>
      <c r="F67" s="24">
        <f t="shared" si="5"/>
        <v>0.5021996624213869</v>
      </c>
      <c r="G67" s="108"/>
      <c r="H67" s="108"/>
      <c r="I67" s="34"/>
      <c r="J67" s="35"/>
      <c r="K67" s="109"/>
      <c r="L67" s="108"/>
      <c r="M67" s="29"/>
      <c r="N67" s="30"/>
      <c r="O67" s="31"/>
    </row>
    <row r="68" spans="1:15" s="3" customFormat="1" ht="12.75">
      <c r="A68" s="106"/>
      <c r="B68" s="106"/>
      <c r="C68" s="106"/>
      <c r="D68" s="22">
        <v>24100</v>
      </c>
      <c r="E68" s="52">
        <f>Gastuak!G742</f>
        <v>277671.76</v>
      </c>
      <c r="F68" s="24">
        <f t="shared" si="5"/>
        <v>1.5494073792883596</v>
      </c>
      <c r="G68" s="108"/>
      <c r="H68" s="108"/>
      <c r="I68" s="34"/>
      <c r="J68" s="35"/>
      <c r="K68" s="109"/>
      <c r="L68" s="108"/>
      <c r="M68" s="29"/>
      <c r="N68" s="30"/>
      <c r="O68" s="31"/>
    </row>
    <row r="69" spans="1:15" s="3" customFormat="1" ht="12.75">
      <c r="A69" s="106"/>
      <c r="B69" s="106"/>
      <c r="C69" s="106"/>
      <c r="D69" s="22">
        <v>43300</v>
      </c>
      <c r="E69" s="52">
        <f>Gastuak!G746</f>
        <v>79659.19</v>
      </c>
      <c r="F69" s="24">
        <f t="shared" si="5"/>
        <v>0.44449798140845687</v>
      </c>
      <c r="G69" s="108"/>
      <c r="H69" s="108"/>
      <c r="I69" s="34"/>
      <c r="J69" s="35"/>
      <c r="K69" s="109"/>
      <c r="L69" s="108"/>
      <c r="M69" s="29"/>
      <c r="N69" s="30"/>
      <c r="O69" s="31"/>
    </row>
    <row r="70" spans="1:15" s="3" customFormat="1" ht="13.5" customHeight="1">
      <c r="A70" s="106"/>
      <c r="B70" s="106">
        <v>3</v>
      </c>
      <c r="C70" s="106" t="s">
        <v>37</v>
      </c>
      <c r="D70" s="22">
        <v>23190</v>
      </c>
      <c r="E70" s="52">
        <f>Gastuak!G753</f>
        <v>0</v>
      </c>
      <c r="F70" s="24">
        <f t="shared" si="5"/>
        <v>0</v>
      </c>
      <c r="G70" s="108">
        <f>Gastuak!G765</f>
        <v>21680</v>
      </c>
      <c r="H70" s="108">
        <f>G70/17921159*100</f>
        <v>0.12097431868106298</v>
      </c>
      <c r="I70" s="34"/>
      <c r="J70" s="35"/>
      <c r="K70" s="109">
        <v>0</v>
      </c>
      <c r="L70" s="108">
        <f>K70/17921159*100</f>
        <v>0</v>
      </c>
      <c r="M70" s="29"/>
      <c r="N70" s="30"/>
      <c r="O70" s="31"/>
    </row>
    <row r="71" spans="1:15" s="3" customFormat="1" ht="12.75">
      <c r="A71" s="106"/>
      <c r="B71" s="106"/>
      <c r="C71" s="106"/>
      <c r="D71" s="22">
        <v>33710</v>
      </c>
      <c r="E71" s="52">
        <f>Gastuak!G763</f>
        <v>21680</v>
      </c>
      <c r="F71" s="24">
        <f t="shared" si="5"/>
        <v>0.12097431868106298</v>
      </c>
      <c r="G71" s="108"/>
      <c r="H71" s="108"/>
      <c r="I71" s="34"/>
      <c r="J71" s="35"/>
      <c r="K71" s="109"/>
      <c r="L71" s="108"/>
      <c r="M71" s="29"/>
      <c r="N71" s="30"/>
      <c r="O71" s="31"/>
    </row>
    <row r="72" spans="1:15" s="3" customFormat="1" ht="12.75">
      <c r="A72" s="106"/>
      <c r="B72" s="32">
        <v>4</v>
      </c>
      <c r="C72" s="32" t="s">
        <v>38</v>
      </c>
      <c r="D72" s="53">
        <v>23110</v>
      </c>
      <c r="E72" s="52">
        <f>Gastuak!G780</f>
        <v>776720.24</v>
      </c>
      <c r="F72" s="24">
        <f t="shared" si="5"/>
        <v>4.334096025820652</v>
      </c>
      <c r="G72" s="23">
        <f>Gastuak!G780</f>
        <v>776720.24</v>
      </c>
      <c r="H72" s="25">
        <f>G72/17921159*100</f>
        <v>4.334096025820652</v>
      </c>
      <c r="I72" s="26"/>
      <c r="J72" s="27"/>
      <c r="K72" s="28">
        <f>Sarrerak!G125</f>
        <v>127000</v>
      </c>
      <c r="L72" s="25">
        <f>K72/17921159*100</f>
        <v>0.7086595236390683</v>
      </c>
      <c r="M72" s="29"/>
      <c r="N72" s="30"/>
      <c r="O72" s="31"/>
    </row>
    <row r="73" spans="1:15" s="3" customFormat="1" ht="12.75">
      <c r="A73" s="106"/>
      <c r="B73" s="21">
        <v>5</v>
      </c>
      <c r="C73" s="21" t="s">
        <v>39</v>
      </c>
      <c r="D73" s="22">
        <v>23150</v>
      </c>
      <c r="E73" s="52">
        <f>Gastuak!G793</f>
        <v>127835.41</v>
      </c>
      <c r="F73" s="24">
        <f t="shared" si="5"/>
        <v>0.713321108305551</v>
      </c>
      <c r="G73" s="23">
        <f>Gastuak!G793</f>
        <v>127835.41</v>
      </c>
      <c r="H73" s="25">
        <f>G73/17921159*100</f>
        <v>0.713321108305551</v>
      </c>
      <c r="I73" s="26"/>
      <c r="J73" s="27"/>
      <c r="K73" s="28">
        <f>Sarrerak!G130</f>
        <v>15000</v>
      </c>
      <c r="L73" s="25">
        <f>K73/17921159*100</f>
        <v>0.08369994373689782</v>
      </c>
      <c r="M73" s="29"/>
      <c r="N73" s="30"/>
      <c r="O73" s="31"/>
    </row>
    <row r="74" spans="1:15" s="3" customFormat="1" ht="12.75">
      <c r="A74" s="106">
        <v>11</v>
      </c>
      <c r="B74" s="21"/>
      <c r="C74" s="14" t="s">
        <v>40</v>
      </c>
      <c r="D74" s="43"/>
      <c r="E74" s="44"/>
      <c r="F74" s="44"/>
      <c r="G74" s="45"/>
      <c r="H74" s="46"/>
      <c r="I74" s="40">
        <f>Gastuak!G863</f>
        <v>695515.54</v>
      </c>
      <c r="J74" s="41">
        <f>I74/17921159*100</f>
        <v>3.880974104409207</v>
      </c>
      <c r="K74" s="47"/>
      <c r="L74" s="46"/>
      <c r="M74" s="40">
        <f>K75+K76</f>
        <v>64000</v>
      </c>
      <c r="N74" s="40">
        <f>M74/M80*100</f>
        <v>0.3571197599440974</v>
      </c>
      <c r="O74" s="48">
        <f>I74-M74</f>
        <v>631515.54</v>
      </c>
    </row>
    <row r="75" spans="1:15" s="3" customFormat="1" ht="12.75">
      <c r="A75" s="106"/>
      <c r="B75" s="21">
        <v>1</v>
      </c>
      <c r="C75" s="21" t="s">
        <v>41</v>
      </c>
      <c r="D75" s="22">
        <v>33720</v>
      </c>
      <c r="E75" s="52">
        <f>Gastuak!G815</f>
        <v>193000.7</v>
      </c>
      <c r="F75" s="24">
        <f aca="true" t="shared" si="6" ref="F75:F80">E75/17921159*100</f>
        <v>1.076943182078793</v>
      </c>
      <c r="G75" s="23">
        <f>Gastuak!G817</f>
        <v>193000.7</v>
      </c>
      <c r="H75" s="25">
        <f>G75/17921159*100</f>
        <v>1.076943182078793</v>
      </c>
      <c r="I75" s="26"/>
      <c r="J75" s="27"/>
      <c r="K75" s="28">
        <f>Sarrerak!G135</f>
        <v>37000</v>
      </c>
      <c r="L75" s="25">
        <f>K75/17921159*100</f>
        <v>0.2064598612176813</v>
      </c>
      <c r="M75" s="29"/>
      <c r="N75" s="30"/>
      <c r="O75" s="31"/>
    </row>
    <row r="76" spans="1:15" s="3" customFormat="1" ht="13.5" customHeight="1">
      <c r="A76" s="106"/>
      <c r="B76" s="106">
        <v>2</v>
      </c>
      <c r="C76" s="106" t="s">
        <v>42</v>
      </c>
      <c r="D76" s="22">
        <v>32600</v>
      </c>
      <c r="E76" s="52">
        <f>Gastuak!G823</f>
        <v>112786.63</v>
      </c>
      <c r="F76" s="24">
        <f t="shared" si="6"/>
        <v>0.6293489723516208</v>
      </c>
      <c r="G76" s="105">
        <f>Gastuak!G861</f>
        <v>502514.84</v>
      </c>
      <c r="H76" s="105">
        <f>G76/17921159*100</f>
        <v>2.8040309223304143</v>
      </c>
      <c r="I76" s="34"/>
      <c r="J76" s="35"/>
      <c r="K76" s="107">
        <f>Sarrerak!G140</f>
        <v>27000</v>
      </c>
      <c r="L76" s="105">
        <f>K76/17921159*100</f>
        <v>0.15065989872641605</v>
      </c>
      <c r="M76" s="29"/>
      <c r="N76" s="30"/>
      <c r="O76" s="31"/>
    </row>
    <row r="77" spans="1:15" s="3" customFormat="1" ht="12.75">
      <c r="A77" s="106"/>
      <c r="B77" s="106"/>
      <c r="C77" s="106"/>
      <c r="D77" s="22">
        <v>34000</v>
      </c>
      <c r="E77" s="52">
        <f>Gastuak!G832</f>
        <v>44743.57</v>
      </c>
      <c r="F77" s="24">
        <f t="shared" si="6"/>
        <v>0.24966895277252996</v>
      </c>
      <c r="G77" s="105"/>
      <c r="H77" s="105"/>
      <c r="I77" s="34"/>
      <c r="J77" s="35"/>
      <c r="K77" s="107"/>
      <c r="L77" s="105"/>
      <c r="M77" s="29"/>
      <c r="N77" s="30"/>
      <c r="O77" s="31"/>
    </row>
    <row r="78" spans="1:15" s="3" customFormat="1" ht="12.75">
      <c r="A78" s="106"/>
      <c r="B78" s="106"/>
      <c r="C78" s="106"/>
      <c r="D78" s="22">
        <v>34100</v>
      </c>
      <c r="E78" s="52">
        <f>Gastuak!G845</f>
        <v>73100</v>
      </c>
      <c r="F78" s="24">
        <f t="shared" si="6"/>
        <v>0.4078977258111487</v>
      </c>
      <c r="G78" s="105"/>
      <c r="H78" s="105"/>
      <c r="I78" s="34"/>
      <c r="J78" s="35"/>
      <c r="K78" s="107"/>
      <c r="L78" s="105"/>
      <c r="M78" s="29"/>
      <c r="N78" s="30"/>
      <c r="O78" s="31"/>
    </row>
    <row r="79" spans="1:15" s="3" customFormat="1" ht="12.75">
      <c r="A79" s="106"/>
      <c r="B79" s="106"/>
      <c r="C79" s="106"/>
      <c r="D79" s="22">
        <v>34200</v>
      </c>
      <c r="E79" s="54">
        <f>Gastuak!G859</f>
        <v>271884.64</v>
      </c>
      <c r="F79" s="24">
        <f t="shared" si="6"/>
        <v>1.5171152713951146</v>
      </c>
      <c r="G79" s="105"/>
      <c r="H79" s="105"/>
      <c r="I79" s="55"/>
      <c r="J79" s="56"/>
      <c r="K79" s="107"/>
      <c r="L79" s="105"/>
      <c r="M79" s="57"/>
      <c r="N79" s="58"/>
      <c r="O79" s="59"/>
    </row>
    <row r="80" spans="5:15" s="3" customFormat="1" ht="12.75">
      <c r="E80" s="60">
        <f>SUM(E7:E79)</f>
        <v>17921158.999999993</v>
      </c>
      <c r="F80" s="61">
        <f t="shared" si="6"/>
        <v>99.99999999999996</v>
      </c>
      <c r="G80" s="62">
        <f>SUM(G7:G79)</f>
        <v>17921158.999999996</v>
      </c>
      <c r="H80" s="61">
        <f>SUM(H7:H76)</f>
        <v>100</v>
      </c>
      <c r="I80" s="61">
        <f>SUM(I6:I79)</f>
        <v>17921159</v>
      </c>
      <c r="J80" s="61">
        <f>SUM(J6:J79)</f>
        <v>100</v>
      </c>
      <c r="K80" s="62">
        <f>SUM(K7:K79)</f>
        <v>17921159</v>
      </c>
      <c r="L80" s="62">
        <f>SUM(L7:L79)</f>
        <v>100</v>
      </c>
      <c r="M80" s="62">
        <f>SUM(M6:M79)</f>
        <v>17921159</v>
      </c>
      <c r="N80" s="62">
        <f>M80/M80*100</f>
        <v>100</v>
      </c>
      <c r="O80" s="63">
        <f>SUM(O6:O79)</f>
        <v>0</v>
      </c>
    </row>
  </sheetData>
  <sheetProtection selectLockedCells="1" selectUnlockedCells="1"/>
  <mergeCells count="83">
    <mergeCell ref="L8:L10"/>
    <mergeCell ref="A13:A15"/>
    <mergeCell ref="B14:B15"/>
    <mergeCell ref="C14:C15"/>
    <mergeCell ref="G14:G15"/>
    <mergeCell ref="H14:H15"/>
    <mergeCell ref="K14:K15"/>
    <mergeCell ref="L14:L15"/>
    <mergeCell ref="A6:A12"/>
    <mergeCell ref="B8:B10"/>
    <mergeCell ref="A16:A18"/>
    <mergeCell ref="A19:A20"/>
    <mergeCell ref="C8:C10"/>
    <mergeCell ref="G8:G10"/>
    <mergeCell ref="H8:H10"/>
    <mergeCell ref="K8:K10"/>
    <mergeCell ref="A21:A38"/>
    <mergeCell ref="B22:B25"/>
    <mergeCell ref="C22:C25"/>
    <mergeCell ref="G22:G25"/>
    <mergeCell ref="B35:B37"/>
    <mergeCell ref="C35:C37"/>
    <mergeCell ref="G35:G37"/>
    <mergeCell ref="H22:H25"/>
    <mergeCell ref="K22:K25"/>
    <mergeCell ref="L22:L25"/>
    <mergeCell ref="B26:B34"/>
    <mergeCell ref="C26:C34"/>
    <mergeCell ref="G26:G34"/>
    <mergeCell ref="H26:H34"/>
    <mergeCell ref="K26:K34"/>
    <mergeCell ref="L26:L34"/>
    <mergeCell ref="H35:H37"/>
    <mergeCell ref="K35:K37"/>
    <mergeCell ref="L35:L37"/>
    <mergeCell ref="A39:A46"/>
    <mergeCell ref="B40:B42"/>
    <mergeCell ref="C40:C42"/>
    <mergeCell ref="G40:G42"/>
    <mergeCell ref="H40:H42"/>
    <mergeCell ref="K40:K42"/>
    <mergeCell ref="L40:L42"/>
    <mergeCell ref="B43:B45"/>
    <mergeCell ref="C43:C45"/>
    <mergeCell ref="G43:G45"/>
    <mergeCell ref="H43:H45"/>
    <mergeCell ref="K43:K45"/>
    <mergeCell ref="L43:L45"/>
    <mergeCell ref="A47:A48"/>
    <mergeCell ref="A49:A55"/>
    <mergeCell ref="B50:B54"/>
    <mergeCell ref="C50:C54"/>
    <mergeCell ref="G50:G54"/>
    <mergeCell ref="H50:H54"/>
    <mergeCell ref="K50:K54"/>
    <mergeCell ref="L50:L54"/>
    <mergeCell ref="A56:A62"/>
    <mergeCell ref="B59:B62"/>
    <mergeCell ref="C59:C62"/>
    <mergeCell ref="G59:G62"/>
    <mergeCell ref="H59:H62"/>
    <mergeCell ref="K59:K62"/>
    <mergeCell ref="L59:L62"/>
    <mergeCell ref="A63:A73"/>
    <mergeCell ref="B64:B69"/>
    <mergeCell ref="C64:C69"/>
    <mergeCell ref="G64:G69"/>
    <mergeCell ref="H64:H69"/>
    <mergeCell ref="K64:K69"/>
    <mergeCell ref="L64:L69"/>
    <mergeCell ref="B70:B71"/>
    <mergeCell ref="C70:C71"/>
    <mergeCell ref="G70:G71"/>
    <mergeCell ref="H70:H71"/>
    <mergeCell ref="K70:K71"/>
    <mergeCell ref="L70:L71"/>
    <mergeCell ref="L76:L79"/>
    <mergeCell ref="A74:A79"/>
    <mergeCell ref="B76:B79"/>
    <mergeCell ref="C76:C79"/>
    <mergeCell ref="G76:G79"/>
    <mergeCell ref="H76:H79"/>
    <mergeCell ref="K76:K79"/>
  </mergeCells>
  <printOptions/>
  <pageMargins left="0.7" right="0.7" top="0.75" bottom="0.75" header="0.5118055555555555" footer="0.5118055555555555"/>
  <pageSetup fitToHeight="1" fitToWidth="1" horizontalDpi="600" verticalDpi="600" orientation="landscape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V865"/>
  <sheetViews>
    <sheetView zoomScale="115" zoomScaleNormal="115" zoomScalePageLayoutView="0" workbookViewId="0" topLeftCell="C1">
      <selection activeCell="G815" sqref="G815"/>
    </sheetView>
  </sheetViews>
  <sheetFormatPr defaultColWidth="11.421875" defaultRowHeight="12.75" outlineLevelRow="3"/>
  <cols>
    <col min="1" max="2" width="11.421875" style="64" hidden="1" customWidth="1"/>
    <col min="3" max="3" width="3.140625" style="64" customWidth="1"/>
    <col min="4" max="4" width="19.140625" style="64" customWidth="1"/>
    <col min="5" max="5" width="6.28125" style="64" customWidth="1"/>
    <col min="6" max="6" width="54.7109375" style="64" customWidth="1"/>
    <col min="7" max="7" width="12.7109375" style="64" customWidth="1"/>
    <col min="8" max="16384" width="11.421875" style="64" customWidth="1"/>
  </cols>
  <sheetData>
    <row r="2" spans="3:7" ht="18">
      <c r="C2" s="65" t="s">
        <v>1335</v>
      </c>
      <c r="D2" s="65"/>
      <c r="E2" s="65"/>
      <c r="F2" s="65"/>
      <c r="G2" s="65"/>
    </row>
    <row r="3" spans="3:7" ht="18">
      <c r="C3" s="66"/>
      <c r="D3" s="66"/>
      <c r="E3" s="66"/>
      <c r="F3" s="66"/>
      <c r="G3" s="66"/>
    </row>
    <row r="4" spans="3:7" ht="18">
      <c r="C4" s="66"/>
      <c r="D4" s="66"/>
      <c r="E4" s="66"/>
      <c r="F4" s="66"/>
      <c r="G4" s="66"/>
    </row>
    <row r="6" spans="1:7" ht="25.5" customHeight="1">
      <c r="A6" s="67" t="s">
        <v>43</v>
      </c>
      <c r="B6" s="67" t="s">
        <v>44</v>
      </c>
      <c r="C6" s="115" t="s">
        <v>45</v>
      </c>
      <c r="D6" s="115"/>
      <c r="E6" s="115"/>
      <c r="F6" s="68" t="s">
        <v>46</v>
      </c>
      <c r="G6" s="69" t="s">
        <v>47</v>
      </c>
    </row>
    <row r="7" spans="1:7" ht="12.75">
      <c r="A7" s="67"/>
      <c r="B7" s="67"/>
      <c r="C7" s="70"/>
      <c r="D7" s="70"/>
      <c r="E7" s="70"/>
      <c r="F7" s="67"/>
      <c r="G7" s="71"/>
    </row>
    <row r="8" spans="1:7" ht="12.75" outlineLevel="2">
      <c r="A8" s="64" t="s">
        <v>48</v>
      </c>
      <c r="B8" s="72" t="s">
        <v>49</v>
      </c>
      <c r="C8" s="64">
        <v>1</v>
      </c>
      <c r="D8" s="64" t="s">
        <v>50</v>
      </c>
      <c r="E8" s="64">
        <v>2021</v>
      </c>
      <c r="F8" s="64" t="s">
        <v>51</v>
      </c>
      <c r="G8" s="73">
        <v>50817.64</v>
      </c>
    </row>
    <row r="9" spans="1:7" ht="12.75" outlineLevel="2">
      <c r="A9" s="64" t="s">
        <v>48</v>
      </c>
      <c r="B9" s="72" t="s">
        <v>49</v>
      </c>
      <c r="C9" s="64">
        <v>1</v>
      </c>
      <c r="D9" s="64" t="s">
        <v>52</v>
      </c>
      <c r="E9" s="64">
        <v>2021</v>
      </c>
      <c r="F9" s="64" t="s">
        <v>53</v>
      </c>
      <c r="G9" s="73">
        <v>210421.12</v>
      </c>
    </row>
    <row r="10" spans="1:7" ht="12.75" outlineLevel="2">
      <c r="A10" s="64" t="s">
        <v>48</v>
      </c>
      <c r="B10" s="72" t="s">
        <v>49</v>
      </c>
      <c r="C10" s="64">
        <v>1</v>
      </c>
      <c r="D10" s="64" t="s">
        <v>54</v>
      </c>
      <c r="E10" s="64">
        <v>2021</v>
      </c>
      <c r="F10" s="64" t="s">
        <v>55</v>
      </c>
      <c r="G10" s="73">
        <v>30508.02</v>
      </c>
    </row>
    <row r="11" spans="1:7" ht="12.75" outlineLevel="2">
      <c r="A11" s="64" t="s">
        <v>48</v>
      </c>
      <c r="B11" s="72" t="s">
        <v>49</v>
      </c>
      <c r="C11" s="64">
        <v>1</v>
      </c>
      <c r="D11" s="64" t="s">
        <v>56</v>
      </c>
      <c r="E11" s="64">
        <v>2021</v>
      </c>
      <c r="F11" s="64" t="s">
        <v>57</v>
      </c>
      <c r="G11" s="73">
        <v>93795.49</v>
      </c>
    </row>
    <row r="12" spans="1:7" ht="12.75" outlineLevel="2">
      <c r="A12" s="64" t="s">
        <v>48</v>
      </c>
      <c r="B12" s="72" t="s">
        <v>49</v>
      </c>
      <c r="C12" s="64">
        <v>1</v>
      </c>
      <c r="D12" s="64" t="s">
        <v>58</v>
      </c>
      <c r="E12" s="64">
        <v>2021</v>
      </c>
      <c r="F12" s="64" t="s">
        <v>59</v>
      </c>
      <c r="G12" s="73">
        <v>0</v>
      </c>
    </row>
    <row r="13" spans="1:7" ht="12.75" outlineLevel="2">
      <c r="A13" s="64" t="s">
        <v>48</v>
      </c>
      <c r="B13" s="72" t="s">
        <v>49</v>
      </c>
      <c r="C13" s="64">
        <v>1</v>
      </c>
      <c r="D13" s="64" t="s">
        <v>60</v>
      </c>
      <c r="E13" s="64">
        <v>2021</v>
      </c>
      <c r="F13" s="64" t="s">
        <v>61</v>
      </c>
      <c r="G13" s="73">
        <v>350</v>
      </c>
    </row>
    <row r="14" spans="2:7" ht="12.75" outlineLevel="2">
      <c r="B14" s="72"/>
      <c r="C14" s="64">
        <v>1</v>
      </c>
      <c r="D14" s="64" t="s">
        <v>62</v>
      </c>
      <c r="E14" s="64">
        <v>2021</v>
      </c>
      <c r="F14" s="64" t="s">
        <v>63</v>
      </c>
      <c r="G14" s="73">
        <v>734.16</v>
      </c>
    </row>
    <row r="15" spans="1:7" ht="12.75" outlineLevel="2">
      <c r="A15" s="64" t="s">
        <v>48</v>
      </c>
      <c r="B15" s="72" t="s">
        <v>49</v>
      </c>
      <c r="C15" s="64">
        <v>1</v>
      </c>
      <c r="D15" s="64" t="s">
        <v>64</v>
      </c>
      <c r="E15" s="64">
        <v>2021</v>
      </c>
      <c r="F15" s="64" t="s">
        <v>65</v>
      </c>
      <c r="G15" s="73">
        <v>2000</v>
      </c>
    </row>
    <row r="16" spans="2:7" ht="12.75" outlineLevel="2">
      <c r="B16" s="72"/>
      <c r="C16" s="64">
        <v>1</v>
      </c>
      <c r="D16" s="64" t="s">
        <v>66</v>
      </c>
      <c r="E16" s="64">
        <v>2021</v>
      </c>
      <c r="F16" s="64" t="s">
        <v>67</v>
      </c>
      <c r="G16" s="73">
        <v>850</v>
      </c>
    </row>
    <row r="17" spans="1:7" ht="12.75" outlineLevel="2">
      <c r="A17" s="64" t="s">
        <v>48</v>
      </c>
      <c r="B17" s="72" t="s">
        <v>49</v>
      </c>
      <c r="C17" s="64">
        <v>1</v>
      </c>
      <c r="D17" s="64" t="s">
        <v>68</v>
      </c>
      <c r="E17" s="64">
        <v>2021</v>
      </c>
      <c r="F17" s="64" t="s">
        <v>69</v>
      </c>
      <c r="G17" s="73">
        <v>450</v>
      </c>
    </row>
    <row r="18" spans="1:7" ht="12.75" outlineLevel="2">
      <c r="A18" s="64" t="s">
        <v>48</v>
      </c>
      <c r="B18" s="72" t="s">
        <v>49</v>
      </c>
      <c r="C18" s="64">
        <v>1</v>
      </c>
      <c r="D18" s="64" t="s">
        <v>70</v>
      </c>
      <c r="E18" s="64">
        <v>2021</v>
      </c>
      <c r="F18" s="64" t="s">
        <v>71</v>
      </c>
      <c r="G18" s="73">
        <v>10000</v>
      </c>
    </row>
    <row r="19" spans="1:7" ht="12.75" outlineLevel="2">
      <c r="A19" s="64" t="s">
        <v>48</v>
      </c>
      <c r="B19" s="72" t="s">
        <v>49</v>
      </c>
      <c r="C19" s="64">
        <v>1</v>
      </c>
      <c r="D19" s="64" t="s">
        <v>72</v>
      </c>
      <c r="E19" s="64">
        <v>2021</v>
      </c>
      <c r="F19" s="64" t="s">
        <v>73</v>
      </c>
      <c r="G19" s="73">
        <v>47000</v>
      </c>
    </row>
    <row r="20" spans="1:7" ht="12.75" outlineLevel="2">
      <c r="A20" s="64" t="s">
        <v>48</v>
      </c>
      <c r="B20" s="72" t="s">
        <v>49</v>
      </c>
      <c r="C20" s="64">
        <v>1</v>
      </c>
      <c r="D20" s="64" t="s">
        <v>74</v>
      </c>
      <c r="E20" s="64">
        <v>2021</v>
      </c>
      <c r="F20" s="64" t="s">
        <v>75</v>
      </c>
      <c r="G20" s="73">
        <v>600</v>
      </c>
    </row>
    <row r="21" spans="2:7" ht="12.75" outlineLevel="2">
      <c r="B21" s="72"/>
      <c r="C21" s="64">
        <v>1</v>
      </c>
      <c r="D21" s="64" t="s">
        <v>76</v>
      </c>
      <c r="E21" s="64">
        <v>2021</v>
      </c>
      <c r="F21" s="64" t="s">
        <v>77</v>
      </c>
      <c r="G21" s="73">
        <v>45000</v>
      </c>
    </row>
    <row r="22" spans="1:7" ht="12.75" outlineLevel="2">
      <c r="A22" s="64" t="s">
        <v>48</v>
      </c>
      <c r="B22" s="72" t="s">
        <v>49</v>
      </c>
      <c r="C22" s="64">
        <v>1</v>
      </c>
      <c r="D22" s="64" t="s">
        <v>78</v>
      </c>
      <c r="E22" s="64">
        <v>2021</v>
      </c>
      <c r="F22" s="64" t="s">
        <v>79</v>
      </c>
      <c r="G22" s="73">
        <v>78500</v>
      </c>
    </row>
    <row r="23" spans="2:7" ht="12.75" outlineLevel="2">
      <c r="B23" s="72"/>
      <c r="C23" s="64">
        <v>1</v>
      </c>
      <c r="D23" s="64" t="s">
        <v>80</v>
      </c>
      <c r="E23" s="64">
        <v>2021</v>
      </c>
      <c r="F23" s="64" t="s">
        <v>81</v>
      </c>
      <c r="G23" s="73">
        <v>5000</v>
      </c>
    </row>
    <row r="24" spans="2:7" ht="12.75" outlineLevel="2">
      <c r="B24" s="72"/>
      <c r="C24" s="64">
        <v>1</v>
      </c>
      <c r="D24" s="64" t="s">
        <v>82</v>
      </c>
      <c r="E24" s="64">
        <v>2021</v>
      </c>
      <c r="F24" s="64" t="s">
        <v>83</v>
      </c>
      <c r="G24" s="73">
        <v>3100</v>
      </c>
    </row>
    <row r="25" spans="2:7" ht="12.75" outlineLevel="2">
      <c r="B25" s="72"/>
      <c r="G25" s="73"/>
    </row>
    <row r="26" spans="1:7" ht="12.75" outlineLevel="1">
      <c r="A26" s="74"/>
      <c r="F26" s="75" t="s">
        <v>84</v>
      </c>
      <c r="G26" s="76">
        <f>SUBTOTAL(9,G8:G24)</f>
        <v>579126.4299999999</v>
      </c>
    </row>
    <row r="27" spans="2:7" ht="12.75" outlineLevel="2">
      <c r="B27" s="72"/>
      <c r="G27" s="73"/>
    </row>
    <row r="28" spans="2:7" ht="12.75" outlineLevel="1">
      <c r="B28" s="72"/>
      <c r="E28" s="77" t="s">
        <v>85</v>
      </c>
      <c r="F28" s="78"/>
      <c r="G28" s="76">
        <f>G26</f>
        <v>579126.4299999999</v>
      </c>
    </row>
    <row r="30" spans="1:7" ht="12.75" outlineLevel="3">
      <c r="A30" s="64" t="s">
        <v>86</v>
      </c>
      <c r="B30" s="72" t="s">
        <v>87</v>
      </c>
      <c r="C30" s="64">
        <v>1</v>
      </c>
      <c r="D30" s="64" t="s">
        <v>88</v>
      </c>
      <c r="E30" s="64">
        <v>2021</v>
      </c>
      <c r="F30" s="64" t="s">
        <v>89</v>
      </c>
      <c r="G30" s="73">
        <v>3600</v>
      </c>
    </row>
    <row r="31" spans="2:7" ht="12.75" outlineLevel="3">
      <c r="B31" s="72"/>
      <c r="G31" s="73"/>
    </row>
    <row r="32" spans="6:7" ht="12.75" outlineLevel="2">
      <c r="F32" s="75" t="s">
        <v>90</v>
      </c>
      <c r="G32" s="76">
        <f>SUBTOTAL(9,G30:G30)</f>
        <v>3600</v>
      </c>
    </row>
    <row r="33" spans="2:7" ht="12.75" outlineLevel="2">
      <c r="B33" s="79"/>
      <c r="G33" s="73"/>
    </row>
    <row r="34" spans="2:7" ht="12.75" outlineLevel="3">
      <c r="B34" s="72"/>
      <c r="C34" s="64">
        <v>1</v>
      </c>
      <c r="D34" s="64" t="s">
        <v>91</v>
      </c>
      <c r="E34" s="64">
        <v>2021</v>
      </c>
      <c r="F34" s="64" t="s">
        <v>92</v>
      </c>
      <c r="G34" s="73">
        <v>189720.16</v>
      </c>
    </row>
    <row r="35" spans="2:7" ht="12.75" outlineLevel="3">
      <c r="B35" s="72"/>
      <c r="C35" s="64">
        <v>1</v>
      </c>
      <c r="D35" s="64" t="s">
        <v>93</v>
      </c>
      <c r="E35" s="64">
        <v>2021</v>
      </c>
      <c r="F35" s="64" t="s">
        <v>94</v>
      </c>
      <c r="G35" s="73">
        <v>294178.48</v>
      </c>
    </row>
    <row r="36" spans="2:7" ht="12.75" outlineLevel="3">
      <c r="B36" s="72"/>
      <c r="C36" s="64">
        <v>1</v>
      </c>
      <c r="D36" s="64" t="s">
        <v>95</v>
      </c>
      <c r="E36" s="64">
        <v>2021</v>
      </c>
      <c r="F36" s="64" t="s">
        <v>96</v>
      </c>
      <c r="G36" s="73">
        <v>0</v>
      </c>
    </row>
    <row r="37" spans="2:7" ht="12.75" outlineLevel="3">
      <c r="B37" s="72"/>
      <c r="C37" s="64">
        <v>1</v>
      </c>
      <c r="D37" s="64" t="s">
        <v>97</v>
      </c>
      <c r="E37" s="64">
        <v>2021</v>
      </c>
      <c r="F37" s="64" t="s">
        <v>98</v>
      </c>
      <c r="G37" s="73">
        <v>0</v>
      </c>
    </row>
    <row r="38" spans="2:7" ht="12.75" outlineLevel="3">
      <c r="B38" s="72"/>
      <c r="C38" s="64">
        <v>1</v>
      </c>
      <c r="D38" s="64" t="s">
        <v>99</v>
      </c>
      <c r="E38" s="64">
        <v>2021</v>
      </c>
      <c r="F38" s="64" t="s">
        <v>100</v>
      </c>
      <c r="G38" s="73">
        <v>10000</v>
      </c>
    </row>
    <row r="39" spans="2:7" ht="12.75" outlineLevel="3">
      <c r="B39" s="72"/>
      <c r="C39" s="64">
        <v>1</v>
      </c>
      <c r="D39" s="64" t="s">
        <v>101</v>
      </c>
      <c r="E39" s="64">
        <v>2021</v>
      </c>
      <c r="F39" s="64" t="s">
        <v>57</v>
      </c>
      <c r="G39" s="73">
        <v>135690.68</v>
      </c>
    </row>
    <row r="40" spans="2:7" ht="12.75" outlineLevel="3">
      <c r="B40" s="72"/>
      <c r="C40" s="64">
        <v>1</v>
      </c>
      <c r="D40" s="64" t="s">
        <v>102</v>
      </c>
      <c r="E40" s="64">
        <v>2021</v>
      </c>
      <c r="F40" s="64" t="s">
        <v>103</v>
      </c>
      <c r="G40" s="73">
        <v>88751.79</v>
      </c>
    </row>
    <row r="41" spans="2:7" ht="12.75" outlineLevel="3">
      <c r="B41" s="72"/>
      <c r="C41" s="64">
        <v>1</v>
      </c>
      <c r="D41" s="64" t="s">
        <v>104</v>
      </c>
      <c r="E41" s="64">
        <v>2021</v>
      </c>
      <c r="F41" s="64" t="s">
        <v>105</v>
      </c>
      <c r="G41" s="73">
        <v>2288</v>
      </c>
    </row>
    <row r="42" spans="2:7" ht="12.75" outlineLevel="3">
      <c r="B42" s="72"/>
      <c r="C42" s="64">
        <v>1</v>
      </c>
      <c r="D42" s="64" t="s">
        <v>106</v>
      </c>
      <c r="E42" s="64">
        <v>2021</v>
      </c>
      <c r="F42" s="64" t="s">
        <v>107</v>
      </c>
      <c r="G42" s="73">
        <v>39277.14</v>
      </c>
    </row>
    <row r="43" spans="2:7" ht="12.75" outlineLevel="3">
      <c r="B43" s="72"/>
      <c r="C43" s="64">
        <v>1</v>
      </c>
      <c r="D43" s="64" t="s">
        <v>108</v>
      </c>
      <c r="E43" s="64">
        <v>2021</v>
      </c>
      <c r="F43" s="64" t="s">
        <v>109</v>
      </c>
      <c r="G43" s="73">
        <v>0</v>
      </c>
    </row>
    <row r="44" spans="2:7" ht="12.75" outlineLevel="3">
      <c r="B44" s="72"/>
      <c r="C44" s="64">
        <v>1</v>
      </c>
      <c r="D44" s="64" t="s">
        <v>110</v>
      </c>
      <c r="E44" s="64">
        <v>2021</v>
      </c>
      <c r="F44" s="64" t="s">
        <v>111</v>
      </c>
      <c r="G44" s="73">
        <v>734.16</v>
      </c>
    </row>
    <row r="45" spans="2:7" ht="12.75" outlineLevel="3">
      <c r="B45" s="72"/>
      <c r="C45" s="64">
        <v>1</v>
      </c>
      <c r="D45" s="64" t="s">
        <v>1327</v>
      </c>
      <c r="E45" s="64">
        <v>2021</v>
      </c>
      <c r="F45" s="64" t="s">
        <v>1328</v>
      </c>
      <c r="G45" s="73">
        <v>1450.12</v>
      </c>
    </row>
    <row r="46" spans="1:7" ht="12.75" outlineLevel="3">
      <c r="A46" s="64" t="s">
        <v>86</v>
      </c>
      <c r="B46" s="72" t="s">
        <v>112</v>
      </c>
      <c r="C46" s="64">
        <v>1</v>
      </c>
      <c r="D46" s="64" t="s">
        <v>113</v>
      </c>
      <c r="E46" s="64">
        <v>2021</v>
      </c>
      <c r="F46" s="64" t="s">
        <v>114</v>
      </c>
      <c r="G46" s="73">
        <v>65000</v>
      </c>
    </row>
    <row r="47" spans="1:7" ht="12.75" outlineLevel="3">
      <c r="A47" s="64" t="s">
        <v>86</v>
      </c>
      <c r="B47" s="72" t="s">
        <v>112</v>
      </c>
      <c r="C47" s="64">
        <v>1</v>
      </c>
      <c r="D47" s="64" t="s">
        <v>115</v>
      </c>
      <c r="E47" s="64">
        <v>2021</v>
      </c>
      <c r="F47" s="64" t="s">
        <v>116</v>
      </c>
      <c r="G47" s="73">
        <v>12000</v>
      </c>
    </row>
    <row r="48" spans="1:7" ht="12.75" outlineLevel="3">
      <c r="A48" s="64" t="s">
        <v>86</v>
      </c>
      <c r="B48" s="72" t="s">
        <v>112</v>
      </c>
      <c r="C48" s="64">
        <v>1</v>
      </c>
      <c r="D48" s="64" t="s">
        <v>117</v>
      </c>
      <c r="E48" s="64">
        <v>2021</v>
      </c>
      <c r="F48" s="64" t="s">
        <v>118</v>
      </c>
      <c r="G48" s="73">
        <v>1000</v>
      </c>
    </row>
    <row r="49" spans="1:7" ht="12.75" outlineLevel="3">
      <c r="A49" s="64" t="s">
        <v>86</v>
      </c>
      <c r="B49" s="72" t="s">
        <v>112</v>
      </c>
      <c r="C49" s="64">
        <v>1</v>
      </c>
      <c r="D49" s="64" t="s">
        <v>119</v>
      </c>
      <c r="E49" s="64">
        <v>2021</v>
      </c>
      <c r="F49" s="64" t="s">
        <v>65</v>
      </c>
      <c r="G49" s="73">
        <v>43000</v>
      </c>
    </row>
    <row r="50" spans="1:7" ht="12.75" outlineLevel="3">
      <c r="A50" s="64" t="s">
        <v>86</v>
      </c>
      <c r="B50" s="72" t="s">
        <v>112</v>
      </c>
      <c r="C50" s="64">
        <v>1</v>
      </c>
      <c r="D50" s="64" t="s">
        <v>120</v>
      </c>
      <c r="E50" s="64">
        <v>2021</v>
      </c>
      <c r="F50" s="64" t="s">
        <v>121</v>
      </c>
      <c r="G50" s="73">
        <v>35000</v>
      </c>
    </row>
    <row r="51" spans="1:7" ht="12.75" outlineLevel="3">
      <c r="A51" s="64" t="s">
        <v>86</v>
      </c>
      <c r="B51" s="72" t="s">
        <v>112</v>
      </c>
      <c r="C51" s="64">
        <v>1</v>
      </c>
      <c r="D51" s="64" t="s">
        <v>122</v>
      </c>
      <c r="E51" s="64">
        <v>2021</v>
      </c>
      <c r="F51" s="64" t="s">
        <v>123</v>
      </c>
      <c r="G51" s="73">
        <v>10000</v>
      </c>
    </row>
    <row r="52" spans="1:7" ht="12.75" outlineLevel="3">
      <c r="A52" s="64" t="s">
        <v>86</v>
      </c>
      <c r="B52" s="72" t="s">
        <v>112</v>
      </c>
      <c r="C52" s="64">
        <v>1</v>
      </c>
      <c r="D52" s="64" t="s">
        <v>124</v>
      </c>
      <c r="E52" s="64">
        <v>2021</v>
      </c>
      <c r="F52" s="64" t="s">
        <v>125</v>
      </c>
      <c r="G52" s="73">
        <v>3600</v>
      </c>
    </row>
    <row r="53" spans="1:7" ht="12.75" outlineLevel="3">
      <c r="A53" s="64" t="s">
        <v>86</v>
      </c>
      <c r="B53" s="72" t="s">
        <v>112</v>
      </c>
      <c r="C53" s="64">
        <v>1</v>
      </c>
      <c r="D53" s="64" t="s">
        <v>126</v>
      </c>
      <c r="E53" s="64">
        <v>2021</v>
      </c>
      <c r="F53" s="64" t="s">
        <v>127</v>
      </c>
      <c r="G53" s="73">
        <v>65000</v>
      </c>
    </row>
    <row r="54" spans="1:7" ht="12.75" outlineLevel="3">
      <c r="A54" s="64" t="s">
        <v>86</v>
      </c>
      <c r="B54" s="72" t="s">
        <v>112</v>
      </c>
      <c r="C54" s="64">
        <v>1</v>
      </c>
      <c r="D54" s="64" t="s">
        <v>128</v>
      </c>
      <c r="E54" s="64">
        <v>2021</v>
      </c>
      <c r="F54" s="64" t="s">
        <v>129</v>
      </c>
      <c r="G54" s="73">
        <v>58000</v>
      </c>
    </row>
    <row r="55" spans="1:7" ht="12.75" outlineLevel="3">
      <c r="A55" s="64" t="s">
        <v>86</v>
      </c>
      <c r="B55" s="72" t="s">
        <v>112</v>
      </c>
      <c r="C55" s="64">
        <v>1</v>
      </c>
      <c r="D55" s="64" t="s">
        <v>130</v>
      </c>
      <c r="E55" s="64">
        <v>2021</v>
      </c>
      <c r="F55" s="64" t="s">
        <v>73</v>
      </c>
      <c r="G55" s="73">
        <v>20000</v>
      </c>
    </row>
    <row r="56" spans="1:7" ht="12.75" outlineLevel="3">
      <c r="A56" s="64" t="s">
        <v>86</v>
      </c>
      <c r="B56" s="72" t="s">
        <v>112</v>
      </c>
      <c r="C56" s="64">
        <v>1</v>
      </c>
      <c r="D56" s="64" t="s">
        <v>131</v>
      </c>
      <c r="E56" s="64">
        <v>2021</v>
      </c>
      <c r="F56" s="64" t="s">
        <v>132</v>
      </c>
      <c r="G56" s="73">
        <v>50000</v>
      </c>
    </row>
    <row r="57" spans="1:7" ht="12.75" outlineLevel="3">
      <c r="A57" s="64" t="s">
        <v>86</v>
      </c>
      <c r="B57" s="72" t="s">
        <v>112</v>
      </c>
      <c r="C57" s="64">
        <v>1</v>
      </c>
      <c r="D57" s="64" t="s">
        <v>133</v>
      </c>
      <c r="E57" s="64">
        <v>2021</v>
      </c>
      <c r="F57" s="64" t="s">
        <v>69</v>
      </c>
      <c r="G57" s="73">
        <v>4000</v>
      </c>
    </row>
    <row r="58" spans="1:7" ht="12.75" outlineLevel="3">
      <c r="A58" s="64" t="s">
        <v>86</v>
      </c>
      <c r="B58" s="72" t="s">
        <v>112</v>
      </c>
      <c r="C58" s="64">
        <v>1</v>
      </c>
      <c r="D58" s="64" t="s">
        <v>134</v>
      </c>
      <c r="E58" s="64">
        <v>2021</v>
      </c>
      <c r="F58" s="64" t="s">
        <v>135</v>
      </c>
      <c r="G58" s="73">
        <v>41000</v>
      </c>
    </row>
    <row r="59" spans="1:7" ht="12.75" outlineLevel="3">
      <c r="A59" s="64" t="s">
        <v>86</v>
      </c>
      <c r="B59" s="72" t="s">
        <v>112</v>
      </c>
      <c r="C59" s="64">
        <v>1</v>
      </c>
      <c r="D59" s="64" t="s">
        <v>136</v>
      </c>
      <c r="E59" s="64">
        <v>2021</v>
      </c>
      <c r="F59" s="64" t="s">
        <v>137</v>
      </c>
      <c r="G59" s="73">
        <v>4000</v>
      </c>
    </row>
    <row r="60" spans="1:7" ht="12.75" outlineLevel="3">
      <c r="A60" s="64" t="s">
        <v>86</v>
      </c>
      <c r="B60" s="72" t="s">
        <v>112</v>
      </c>
      <c r="C60" s="64">
        <v>1</v>
      </c>
      <c r="D60" s="64" t="s">
        <v>138</v>
      </c>
      <c r="E60" s="64">
        <v>2021</v>
      </c>
      <c r="F60" s="64" t="s">
        <v>139</v>
      </c>
      <c r="G60" s="73">
        <v>0</v>
      </c>
    </row>
    <row r="61" spans="1:7" ht="12.75" outlineLevel="3">
      <c r="A61" s="64" t="s">
        <v>86</v>
      </c>
      <c r="B61" s="72" t="s">
        <v>112</v>
      </c>
      <c r="C61" s="64">
        <v>1</v>
      </c>
      <c r="D61" s="64" t="s">
        <v>140</v>
      </c>
      <c r="E61" s="64">
        <v>2021</v>
      </c>
      <c r="F61" s="64" t="s">
        <v>141</v>
      </c>
      <c r="G61" s="73">
        <v>25000</v>
      </c>
    </row>
    <row r="62" spans="1:7" ht="12.75" outlineLevel="3">
      <c r="A62" s="64" t="s">
        <v>86</v>
      </c>
      <c r="B62" s="72" t="s">
        <v>112</v>
      </c>
      <c r="C62" s="64">
        <v>1</v>
      </c>
      <c r="D62" s="64" t="s">
        <v>142</v>
      </c>
      <c r="E62" s="64">
        <v>2021</v>
      </c>
      <c r="F62" s="64" t="s">
        <v>143</v>
      </c>
      <c r="G62" s="73">
        <v>15000</v>
      </c>
    </row>
    <row r="63" spans="1:7" ht="12.75" outlineLevel="3">
      <c r="A63" s="64" t="s">
        <v>86</v>
      </c>
      <c r="B63" s="72" t="s">
        <v>112</v>
      </c>
      <c r="C63" s="64">
        <v>1</v>
      </c>
      <c r="D63" s="64" t="s">
        <v>144</v>
      </c>
      <c r="E63" s="64">
        <v>2021</v>
      </c>
      <c r="F63" s="64" t="s">
        <v>145</v>
      </c>
      <c r="G63" s="73">
        <v>10000</v>
      </c>
    </row>
    <row r="64" spans="1:7" ht="12.75" outlineLevel="3">
      <c r="A64" s="64" t="s">
        <v>86</v>
      </c>
      <c r="B64" s="72" t="s">
        <v>112</v>
      </c>
      <c r="C64" s="64">
        <v>1</v>
      </c>
      <c r="D64" s="64" t="s">
        <v>146</v>
      </c>
      <c r="E64" s="64">
        <v>2021</v>
      </c>
      <c r="F64" s="64" t="s">
        <v>147</v>
      </c>
      <c r="G64" s="73">
        <v>20000</v>
      </c>
    </row>
    <row r="65" spans="1:7" ht="12.75" outlineLevel="3">
      <c r="A65" s="64" t="s">
        <v>86</v>
      </c>
      <c r="B65" s="72" t="s">
        <v>112</v>
      </c>
      <c r="C65" s="64">
        <v>1</v>
      </c>
      <c r="D65" s="64" t="s">
        <v>148</v>
      </c>
      <c r="E65" s="64">
        <v>2021</v>
      </c>
      <c r="F65" s="64" t="s">
        <v>149</v>
      </c>
      <c r="G65" s="73">
        <v>10000</v>
      </c>
    </row>
    <row r="66" spans="1:7" ht="12.75" outlineLevel="3">
      <c r="A66" s="64" t="s">
        <v>86</v>
      </c>
      <c r="B66" s="72" t="s">
        <v>112</v>
      </c>
      <c r="C66" s="64">
        <v>1</v>
      </c>
      <c r="D66" s="64" t="s">
        <v>150</v>
      </c>
      <c r="E66" s="64">
        <v>2021</v>
      </c>
      <c r="F66" s="64" t="s">
        <v>151</v>
      </c>
      <c r="G66" s="73">
        <v>1000</v>
      </c>
    </row>
    <row r="67" spans="1:256" ht="12.75" outlineLevel="3">
      <c r="A67"/>
      <c r="B67"/>
      <c r="C67" s="64">
        <v>1</v>
      </c>
      <c r="D67" s="64" t="s">
        <v>152</v>
      </c>
      <c r="E67" s="64">
        <v>2021</v>
      </c>
      <c r="F67" s="64" t="s">
        <v>153</v>
      </c>
      <c r="G67" s="73">
        <v>20000</v>
      </c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1:256" ht="12.75" outlineLevel="3">
      <c r="A68"/>
      <c r="B68"/>
      <c r="C68" s="64">
        <v>1</v>
      </c>
      <c r="D68" s="64" t="s">
        <v>154</v>
      </c>
      <c r="E68" s="64">
        <v>2021</v>
      </c>
      <c r="F68" s="64" t="s">
        <v>155</v>
      </c>
      <c r="G68" s="73">
        <v>1611000</v>
      </c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1:256" ht="12.75" outlineLevel="3">
      <c r="A69"/>
      <c r="B69"/>
      <c r="C69" s="64">
        <v>1</v>
      </c>
      <c r="D69" s="64" t="s">
        <v>156</v>
      </c>
      <c r="E69" s="64">
        <v>2021</v>
      </c>
      <c r="F69" s="64" t="s">
        <v>157</v>
      </c>
      <c r="G69" s="73">
        <v>1000</v>
      </c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1:256" ht="12.75" outlineLevel="3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6:7" ht="12.75" outlineLevel="2">
      <c r="F71" s="75" t="s">
        <v>158</v>
      </c>
      <c r="G71" s="76">
        <f>SUBTOTAL(9,G34:G70)</f>
        <v>2886690.5300000003</v>
      </c>
    </row>
    <row r="72" ht="12.75" outlineLevel="2"/>
    <row r="73" spans="3:7" ht="12.75" outlineLevel="2">
      <c r="C73" s="64">
        <v>1</v>
      </c>
      <c r="D73" s="64" t="s">
        <v>159</v>
      </c>
      <c r="E73" s="64">
        <v>2021</v>
      </c>
      <c r="F73" s="64" t="s">
        <v>92</v>
      </c>
      <c r="G73" s="73">
        <v>32090.78</v>
      </c>
    </row>
    <row r="74" spans="3:7" ht="12.75" outlineLevel="2">
      <c r="C74" s="64">
        <v>1</v>
      </c>
      <c r="D74" s="64" t="s">
        <v>160</v>
      </c>
      <c r="E74" s="64">
        <v>2021</v>
      </c>
      <c r="F74" s="64" t="s">
        <v>94</v>
      </c>
      <c r="G74" s="73">
        <v>56579.46</v>
      </c>
    </row>
    <row r="75" spans="3:7" ht="12.75" outlineLevel="2">
      <c r="C75" s="64">
        <v>1</v>
      </c>
      <c r="D75" s="64" t="s">
        <v>161</v>
      </c>
      <c r="E75" s="64">
        <v>2021</v>
      </c>
      <c r="F75" s="64" t="s">
        <v>57</v>
      </c>
      <c r="G75" s="73">
        <v>27703.14</v>
      </c>
    </row>
    <row r="76" spans="3:7" ht="12.75" outlineLevel="2">
      <c r="C76" s="64">
        <v>1</v>
      </c>
      <c r="D76" s="64" t="s">
        <v>162</v>
      </c>
      <c r="E76" s="64">
        <v>2021</v>
      </c>
      <c r="F76" s="64" t="s">
        <v>105</v>
      </c>
      <c r="G76" s="73">
        <v>0</v>
      </c>
    </row>
    <row r="77" spans="3:7" ht="12.75" outlineLevel="2">
      <c r="C77" s="64">
        <v>1</v>
      </c>
      <c r="D77" s="64" t="s">
        <v>163</v>
      </c>
      <c r="E77" s="64">
        <v>2021</v>
      </c>
      <c r="F77" s="64" t="s">
        <v>164</v>
      </c>
      <c r="G77" s="73">
        <v>8000</v>
      </c>
    </row>
    <row r="78" spans="3:7" ht="12.75" outlineLevel="2">
      <c r="C78" s="64">
        <v>1</v>
      </c>
      <c r="D78" s="64" t="s">
        <v>165</v>
      </c>
      <c r="E78" s="64">
        <v>2021</v>
      </c>
      <c r="F78" s="64" t="s">
        <v>166</v>
      </c>
      <c r="G78" s="73">
        <v>168000</v>
      </c>
    </row>
    <row r="79" spans="3:7" ht="12.75" outlineLevel="2">
      <c r="C79" s="64">
        <v>1</v>
      </c>
      <c r="D79" s="64" t="s">
        <v>167</v>
      </c>
      <c r="E79" s="64">
        <v>2021</v>
      </c>
      <c r="F79" s="64" t="s">
        <v>168</v>
      </c>
      <c r="G79" s="73">
        <v>2000</v>
      </c>
    </row>
    <row r="80" spans="3:7" ht="12.75" outlineLevel="2">
      <c r="C80" s="64">
        <v>1</v>
      </c>
      <c r="D80" s="64" t="s">
        <v>1342</v>
      </c>
      <c r="E80" s="64">
        <v>2021</v>
      </c>
      <c r="F80" s="64" t="s">
        <v>1343</v>
      </c>
      <c r="G80" s="73">
        <v>10000</v>
      </c>
    </row>
    <row r="81" spans="3:7" ht="12.75" outlineLevel="2">
      <c r="C81" s="64">
        <v>1</v>
      </c>
      <c r="D81" s="64" t="s">
        <v>169</v>
      </c>
      <c r="E81" s="64">
        <v>2021</v>
      </c>
      <c r="F81" s="64" t="s">
        <v>170</v>
      </c>
      <c r="G81" s="73">
        <v>7000</v>
      </c>
    </row>
    <row r="82" spans="3:7" ht="12.75" outlineLevel="2">
      <c r="C82" s="64">
        <v>1</v>
      </c>
      <c r="D82" s="64" t="s">
        <v>171</v>
      </c>
      <c r="E82" s="64">
        <v>2021</v>
      </c>
      <c r="F82" s="64" t="s">
        <v>172</v>
      </c>
      <c r="G82" s="73">
        <v>15000</v>
      </c>
    </row>
    <row r="83" spans="3:7" ht="12.75" outlineLevel="2">
      <c r="C83" s="64">
        <v>1</v>
      </c>
      <c r="D83" s="64" t="s">
        <v>173</v>
      </c>
      <c r="E83" s="64">
        <v>2021</v>
      </c>
      <c r="F83" s="64" t="s">
        <v>174</v>
      </c>
      <c r="G83" s="73">
        <v>1000</v>
      </c>
    </row>
    <row r="84" ht="12.75" outlineLevel="2">
      <c r="G84" s="73"/>
    </row>
    <row r="85" spans="6:7" ht="12.75" outlineLevel="2">
      <c r="F85" s="75" t="s">
        <v>175</v>
      </c>
      <c r="G85" s="76">
        <f>SUM(G73:G83)</f>
        <v>327373.38</v>
      </c>
    </row>
    <row r="86" spans="6:7" ht="12.75" outlineLevel="2">
      <c r="F86" s="79"/>
      <c r="G86" s="73"/>
    </row>
    <row r="87" spans="1:7" ht="12.75" outlineLevel="3">
      <c r="A87" s="64" t="s">
        <v>86</v>
      </c>
      <c r="B87" s="72">
        <v>92400</v>
      </c>
      <c r="C87" s="64">
        <v>1</v>
      </c>
      <c r="D87" s="64" t="s">
        <v>176</v>
      </c>
      <c r="E87" s="64">
        <v>2021</v>
      </c>
      <c r="F87" s="64" t="s">
        <v>177</v>
      </c>
      <c r="G87" s="73">
        <v>2000</v>
      </c>
    </row>
    <row r="88" spans="2:7" ht="12.75" outlineLevel="3">
      <c r="B88" s="72"/>
      <c r="G88" s="73"/>
    </row>
    <row r="89" spans="1:7" ht="12.75" outlineLevel="1">
      <c r="A89" s="80"/>
      <c r="F89" s="75" t="s">
        <v>178</v>
      </c>
      <c r="G89" s="76">
        <f>SUBTOTAL(9,G87:G87)</f>
        <v>2000</v>
      </c>
    </row>
    <row r="90" spans="1:7" ht="12.75" outlineLevel="1">
      <c r="A90" s="80"/>
      <c r="F90" s="79"/>
      <c r="G90" s="73"/>
    </row>
    <row r="91" spans="2:7" ht="12.75" outlineLevel="2">
      <c r="B91" s="72"/>
      <c r="E91" s="81" t="s">
        <v>179</v>
      </c>
      <c r="F91" s="78"/>
      <c r="G91" s="76">
        <f>G32+G71+G85+G89</f>
        <v>3219663.91</v>
      </c>
    </row>
    <row r="93" spans="3:7" ht="12.75">
      <c r="C93" s="64">
        <v>1</v>
      </c>
      <c r="D93" s="64" t="s">
        <v>180</v>
      </c>
      <c r="E93" s="64">
        <v>2021</v>
      </c>
      <c r="F93" s="64" t="s">
        <v>63</v>
      </c>
      <c r="G93" s="73">
        <v>570</v>
      </c>
    </row>
    <row r="94" spans="1:7" ht="12.75" outlineLevel="3">
      <c r="A94" s="64" t="s">
        <v>181</v>
      </c>
      <c r="B94" s="72" t="s">
        <v>182</v>
      </c>
      <c r="C94" s="64">
        <v>1</v>
      </c>
      <c r="D94" s="64" t="s">
        <v>183</v>
      </c>
      <c r="E94" s="64">
        <v>2021</v>
      </c>
      <c r="F94" s="64" t="s">
        <v>114</v>
      </c>
      <c r="G94" s="73">
        <v>500</v>
      </c>
    </row>
    <row r="95" spans="1:7" ht="12.75" outlineLevel="3">
      <c r="A95" s="64" t="s">
        <v>181</v>
      </c>
      <c r="B95" s="72" t="s">
        <v>182</v>
      </c>
      <c r="C95" s="64">
        <v>1</v>
      </c>
      <c r="D95" s="64" t="s">
        <v>184</v>
      </c>
      <c r="E95" s="64">
        <v>2021</v>
      </c>
      <c r="F95" s="64" t="s">
        <v>185</v>
      </c>
      <c r="G95" s="73">
        <v>100</v>
      </c>
    </row>
    <row r="96" spans="1:7" ht="12.75" outlineLevel="3">
      <c r="A96" s="64" t="s">
        <v>181</v>
      </c>
      <c r="B96" s="72" t="s">
        <v>182</v>
      </c>
      <c r="C96" s="64">
        <v>1</v>
      </c>
      <c r="D96" s="64" t="s">
        <v>186</v>
      </c>
      <c r="E96" s="64">
        <v>2021</v>
      </c>
      <c r="F96" s="64" t="s">
        <v>65</v>
      </c>
      <c r="G96" s="73">
        <v>1150</v>
      </c>
    </row>
    <row r="97" spans="1:7" ht="12.75" outlineLevel="3">
      <c r="A97" s="64" t="s">
        <v>181</v>
      </c>
      <c r="B97" s="72" t="s">
        <v>182</v>
      </c>
      <c r="C97" s="64">
        <v>1</v>
      </c>
      <c r="D97" s="64" t="s">
        <v>187</v>
      </c>
      <c r="E97" s="64">
        <v>2021</v>
      </c>
      <c r="F97" s="64" t="s">
        <v>188</v>
      </c>
      <c r="G97" s="73">
        <v>1350</v>
      </c>
    </row>
    <row r="98" spans="1:7" ht="12.75" outlineLevel="3">
      <c r="A98" s="64" t="s">
        <v>181</v>
      </c>
      <c r="B98" s="72" t="s">
        <v>182</v>
      </c>
      <c r="C98" s="64">
        <v>1</v>
      </c>
      <c r="D98" s="64" t="s">
        <v>189</v>
      </c>
      <c r="E98" s="64">
        <v>2021</v>
      </c>
      <c r="F98" s="64" t="s">
        <v>67</v>
      </c>
      <c r="G98" s="73">
        <v>2000</v>
      </c>
    </row>
    <row r="99" spans="1:7" ht="12.75" outlineLevel="3">
      <c r="A99" s="64" t="s">
        <v>181</v>
      </c>
      <c r="B99" s="72" t="s">
        <v>182</v>
      </c>
      <c r="C99" s="64">
        <v>1</v>
      </c>
      <c r="D99" s="64" t="s">
        <v>190</v>
      </c>
      <c r="E99" s="64">
        <v>2021</v>
      </c>
      <c r="F99" s="64" t="s">
        <v>135</v>
      </c>
      <c r="G99" s="73">
        <v>1497.36</v>
      </c>
    </row>
    <row r="100" spans="2:7" ht="12.75" outlineLevel="3">
      <c r="B100" s="72"/>
      <c r="G100" s="73"/>
    </row>
    <row r="101" spans="1:7" ht="12.75" outlineLevel="1">
      <c r="A101" s="80"/>
      <c r="F101" s="75" t="s">
        <v>191</v>
      </c>
      <c r="G101" s="76">
        <f>SUBTOTAL(9,G93:G99)</f>
        <v>7167.36</v>
      </c>
    </row>
    <row r="102" spans="1:7" ht="12.75" outlineLevel="1">
      <c r="A102" s="80"/>
      <c r="F102" s="79"/>
      <c r="G102" s="73"/>
    </row>
    <row r="103" spans="2:7" ht="12.75" outlineLevel="2">
      <c r="B103" s="72"/>
      <c r="E103" s="81" t="s">
        <v>192</v>
      </c>
      <c r="F103" s="78"/>
      <c r="G103" s="76">
        <f>G101</f>
        <v>7167.36</v>
      </c>
    </row>
    <row r="104" spans="2:7" ht="12.75" outlineLevel="2">
      <c r="B104" s="72"/>
      <c r="E104" s="80"/>
      <c r="G104" s="73"/>
    </row>
    <row r="105" spans="2:7" ht="12.75" outlineLevel="2">
      <c r="B105" s="72"/>
      <c r="D105" s="81" t="s">
        <v>193</v>
      </c>
      <c r="E105" s="81"/>
      <c r="F105" s="81"/>
      <c r="G105" s="82">
        <f>G103+G91+G28</f>
        <v>3805957.7</v>
      </c>
    </row>
    <row r="107" spans="1:7" ht="12.75" outlineLevel="3">
      <c r="A107" s="64" t="s">
        <v>194</v>
      </c>
      <c r="B107" s="72" t="s">
        <v>195</v>
      </c>
      <c r="C107" s="64">
        <v>1</v>
      </c>
      <c r="D107" s="64" t="s">
        <v>196</v>
      </c>
      <c r="E107" s="64">
        <v>2021</v>
      </c>
      <c r="F107" s="64" t="s">
        <v>197</v>
      </c>
      <c r="G107" s="73">
        <v>2500</v>
      </c>
    </row>
    <row r="108" spans="1:7" ht="12.75" outlineLevel="3">
      <c r="A108" s="64" t="s">
        <v>194</v>
      </c>
      <c r="B108" s="72" t="s">
        <v>195</v>
      </c>
      <c r="C108" s="64">
        <v>1</v>
      </c>
      <c r="D108" s="64" t="s">
        <v>198</v>
      </c>
      <c r="E108" s="64">
        <v>2021</v>
      </c>
      <c r="F108" s="64" t="s">
        <v>199</v>
      </c>
      <c r="G108" s="73">
        <v>14197.79</v>
      </c>
    </row>
    <row r="109" spans="1:7" ht="12.75" outlineLevel="3">
      <c r="A109" s="64" t="s">
        <v>194</v>
      </c>
      <c r="B109" s="72" t="s">
        <v>195</v>
      </c>
      <c r="C109" s="64">
        <v>1</v>
      </c>
      <c r="D109" s="64" t="s">
        <v>200</v>
      </c>
      <c r="E109" s="64">
        <v>2021</v>
      </c>
      <c r="F109" s="64" t="s">
        <v>201</v>
      </c>
      <c r="G109" s="73">
        <v>100</v>
      </c>
    </row>
    <row r="110" spans="1:7" ht="12.75" outlineLevel="3">
      <c r="A110" s="64" t="s">
        <v>194</v>
      </c>
      <c r="B110" s="72" t="s">
        <v>195</v>
      </c>
      <c r="C110" s="64">
        <v>1</v>
      </c>
      <c r="D110" s="64" t="s">
        <v>202</v>
      </c>
      <c r="E110" s="64">
        <v>2021</v>
      </c>
      <c r="F110" s="64" t="s">
        <v>203</v>
      </c>
      <c r="G110" s="73">
        <v>235640</v>
      </c>
    </row>
    <row r="111" spans="2:7" ht="12.75" outlineLevel="3">
      <c r="B111" s="72"/>
      <c r="G111" s="73"/>
    </row>
    <row r="112" spans="6:7" ht="12.75" outlineLevel="2">
      <c r="F112" s="75" t="s">
        <v>204</v>
      </c>
      <c r="G112" s="76">
        <f>SUBTOTAL(9,G107:G110)</f>
        <v>252437.79</v>
      </c>
    </row>
    <row r="113" spans="2:7" ht="12.75" outlineLevel="2">
      <c r="B113" s="79"/>
      <c r="G113" s="73"/>
    </row>
    <row r="114" spans="1:7" ht="12.75" outlineLevel="3">
      <c r="A114" s="64" t="s">
        <v>194</v>
      </c>
      <c r="B114" s="72" t="s">
        <v>205</v>
      </c>
      <c r="C114" s="64">
        <v>1</v>
      </c>
      <c r="D114" s="64" t="s">
        <v>206</v>
      </c>
      <c r="E114" s="64">
        <v>2021</v>
      </c>
      <c r="F114" s="64" t="s">
        <v>92</v>
      </c>
      <c r="G114" s="73">
        <v>128202.53</v>
      </c>
    </row>
    <row r="115" spans="1:7" ht="12.75" outlineLevel="3">
      <c r="A115" s="64" t="s">
        <v>194</v>
      </c>
      <c r="B115" s="72" t="s">
        <v>205</v>
      </c>
      <c r="C115" s="64">
        <v>1</v>
      </c>
      <c r="D115" s="64" t="s">
        <v>207</v>
      </c>
      <c r="E115" s="64">
        <v>2021</v>
      </c>
      <c r="F115" s="64" t="s">
        <v>94</v>
      </c>
      <c r="G115" s="73">
        <v>196960.74</v>
      </c>
    </row>
    <row r="116" spans="1:7" ht="12.75" outlineLevel="3">
      <c r="A116" s="64" t="s">
        <v>194</v>
      </c>
      <c r="B116" s="72" t="s">
        <v>205</v>
      </c>
      <c r="C116" s="64">
        <v>1</v>
      </c>
      <c r="D116" s="64" t="s">
        <v>208</v>
      </c>
      <c r="E116" s="64">
        <v>2021</v>
      </c>
      <c r="F116" s="64" t="s">
        <v>57</v>
      </c>
      <c r="G116" s="73">
        <v>84410.39</v>
      </c>
    </row>
    <row r="117" spans="1:7" ht="12.75" outlineLevel="3">
      <c r="A117" s="64" t="s">
        <v>194</v>
      </c>
      <c r="B117" s="72" t="s">
        <v>205</v>
      </c>
      <c r="C117" s="64">
        <v>1</v>
      </c>
      <c r="D117" s="64" t="s">
        <v>209</v>
      </c>
      <c r="E117" s="64">
        <v>2021</v>
      </c>
      <c r="F117" s="64" t="s">
        <v>105</v>
      </c>
      <c r="G117" s="73">
        <v>400</v>
      </c>
    </row>
    <row r="118" spans="2:7" ht="12.75" outlineLevel="3">
      <c r="B118" s="72"/>
      <c r="C118" s="64">
        <v>1</v>
      </c>
      <c r="D118" s="64" t="s">
        <v>210</v>
      </c>
      <c r="E118" s="64">
        <v>2021</v>
      </c>
      <c r="F118" s="64" t="s">
        <v>369</v>
      </c>
      <c r="G118" s="73">
        <v>465</v>
      </c>
    </row>
    <row r="119" spans="2:7" ht="12.75" hidden="1" outlineLevel="3">
      <c r="B119" s="72"/>
      <c r="C119" s="64">
        <v>1</v>
      </c>
      <c r="D119" s="64" t="s">
        <v>211</v>
      </c>
      <c r="E119" s="64">
        <v>2021</v>
      </c>
      <c r="F119" s="64" t="s">
        <v>369</v>
      </c>
      <c r="G119" s="73">
        <v>0</v>
      </c>
    </row>
    <row r="120" spans="2:7" ht="12.75" outlineLevel="3">
      <c r="B120" s="72"/>
      <c r="C120" s="64">
        <v>1</v>
      </c>
      <c r="D120" s="64" t="s">
        <v>1344</v>
      </c>
      <c r="E120" s="64">
        <v>2021</v>
      </c>
      <c r="F120" s="64" t="s">
        <v>1345</v>
      </c>
      <c r="G120" s="73">
        <v>1053.6</v>
      </c>
    </row>
    <row r="121" spans="2:7" ht="12.75" outlineLevel="3">
      <c r="B121" s="72"/>
      <c r="C121" s="64">
        <v>1</v>
      </c>
      <c r="D121" s="64" t="s">
        <v>1346</v>
      </c>
      <c r="E121" s="64">
        <v>2021</v>
      </c>
      <c r="F121" s="64" t="s">
        <v>1347</v>
      </c>
      <c r="G121" s="73">
        <v>13000</v>
      </c>
    </row>
    <row r="122" spans="1:7" ht="12.75" outlineLevel="3">
      <c r="A122" s="64" t="s">
        <v>194</v>
      </c>
      <c r="B122" s="72" t="s">
        <v>205</v>
      </c>
      <c r="C122" s="64">
        <v>1</v>
      </c>
      <c r="D122" s="64" t="s">
        <v>212</v>
      </c>
      <c r="E122" s="64">
        <v>2021</v>
      </c>
      <c r="F122" s="64" t="s">
        <v>213</v>
      </c>
      <c r="G122" s="73">
        <v>13000</v>
      </c>
    </row>
    <row r="123" spans="1:7" ht="12.75" outlineLevel="3">
      <c r="A123" s="64" t="s">
        <v>194</v>
      </c>
      <c r="B123" s="72" t="s">
        <v>205</v>
      </c>
      <c r="C123" s="64">
        <v>1</v>
      </c>
      <c r="D123" s="64" t="s">
        <v>214</v>
      </c>
      <c r="E123" s="64">
        <v>2021</v>
      </c>
      <c r="F123" s="64" t="s">
        <v>215</v>
      </c>
      <c r="G123" s="73">
        <v>0</v>
      </c>
    </row>
    <row r="124" spans="1:7" ht="12.75" outlineLevel="3">
      <c r="A124" s="64" t="s">
        <v>194</v>
      </c>
      <c r="B124" s="72" t="s">
        <v>205</v>
      </c>
      <c r="C124" s="64">
        <v>1</v>
      </c>
      <c r="D124" s="64" t="s">
        <v>216</v>
      </c>
      <c r="E124" s="64">
        <v>2021</v>
      </c>
      <c r="F124" s="64" t="s">
        <v>151</v>
      </c>
      <c r="G124" s="73">
        <v>300</v>
      </c>
    </row>
    <row r="125" spans="1:7" ht="12.75" outlineLevel="3">
      <c r="A125" s="64" t="s">
        <v>194</v>
      </c>
      <c r="B125" s="72" t="s">
        <v>205</v>
      </c>
      <c r="C125" s="64">
        <v>1</v>
      </c>
      <c r="D125" s="64" t="s">
        <v>217</v>
      </c>
      <c r="E125" s="64">
        <v>2021</v>
      </c>
      <c r="F125" s="64" t="s">
        <v>218</v>
      </c>
      <c r="G125" s="103">
        <v>1</v>
      </c>
    </row>
    <row r="126" spans="2:7" ht="12.75" outlineLevel="3">
      <c r="B126" s="72"/>
      <c r="G126" s="73"/>
    </row>
    <row r="127" spans="1:7" ht="12.75" outlineLevel="1">
      <c r="A127" s="80"/>
      <c r="F127" s="75" t="s">
        <v>219</v>
      </c>
      <c r="G127" s="76">
        <f>SUBTOTAL(9,G114:G125)</f>
        <v>437793.26</v>
      </c>
    </row>
    <row r="128" spans="1:7" ht="12.75" outlineLevel="1">
      <c r="A128" s="80"/>
      <c r="F128" s="79"/>
      <c r="G128" s="73"/>
    </row>
    <row r="129" spans="2:7" ht="12.75" outlineLevel="2">
      <c r="B129" s="72"/>
      <c r="E129" s="81" t="s">
        <v>220</v>
      </c>
      <c r="F129" s="78"/>
      <c r="G129" s="76">
        <f>SUBTOTAL(9,G107:G125)</f>
        <v>690231.05</v>
      </c>
    </row>
    <row r="130" spans="2:7" ht="12.75" outlineLevel="2">
      <c r="B130" s="72"/>
      <c r="E130" s="80"/>
      <c r="G130" s="73"/>
    </row>
    <row r="131" spans="2:7" ht="12.75" outlineLevel="2">
      <c r="B131" s="72"/>
      <c r="D131" s="81" t="s">
        <v>221</v>
      </c>
      <c r="E131" s="81"/>
      <c r="F131" s="81"/>
      <c r="G131" s="82">
        <f>G129</f>
        <v>690231.05</v>
      </c>
    </row>
    <row r="132" spans="1:7" ht="12.75" outlineLevel="2">
      <c r="A132" s="80"/>
      <c r="B132" s="72"/>
      <c r="G132" s="73"/>
    </row>
    <row r="133" spans="1:7" ht="12.75" outlineLevel="3">
      <c r="A133" s="64" t="s">
        <v>222</v>
      </c>
      <c r="B133" s="72" t="s">
        <v>223</v>
      </c>
      <c r="C133" s="64">
        <v>1</v>
      </c>
      <c r="D133" s="64" t="s">
        <v>224</v>
      </c>
      <c r="E133" s="64">
        <v>2021</v>
      </c>
      <c r="F133" s="64" t="s">
        <v>92</v>
      </c>
      <c r="G133" s="73">
        <v>92922.06</v>
      </c>
    </row>
    <row r="134" spans="1:7" ht="12.75" outlineLevel="3">
      <c r="A134" s="64" t="s">
        <v>222</v>
      </c>
      <c r="B134" s="72" t="s">
        <v>223</v>
      </c>
      <c r="C134" s="64">
        <v>1</v>
      </c>
      <c r="D134" s="64" t="s">
        <v>225</v>
      </c>
      <c r="E134" s="64">
        <v>2021</v>
      </c>
      <c r="F134" s="64" t="s">
        <v>94</v>
      </c>
      <c r="G134" s="73">
        <v>153523.61</v>
      </c>
    </row>
    <row r="135" spans="1:7" ht="12.75" outlineLevel="3">
      <c r="A135" s="64" t="s">
        <v>222</v>
      </c>
      <c r="B135" s="72" t="s">
        <v>223</v>
      </c>
      <c r="C135" s="64">
        <v>1</v>
      </c>
      <c r="D135" s="64" t="s">
        <v>226</v>
      </c>
      <c r="E135" s="64">
        <v>2021</v>
      </c>
      <c r="F135" s="64" t="s">
        <v>227</v>
      </c>
      <c r="G135" s="73">
        <v>1</v>
      </c>
    </row>
    <row r="136" spans="1:7" ht="12.75" outlineLevel="3">
      <c r="A136" s="64" t="s">
        <v>222</v>
      </c>
      <c r="B136" s="72" t="s">
        <v>223</v>
      </c>
      <c r="C136" s="64">
        <v>1</v>
      </c>
      <c r="D136" s="64" t="s">
        <v>228</v>
      </c>
      <c r="E136" s="64">
        <v>2021</v>
      </c>
      <c r="F136" s="64" t="s">
        <v>57</v>
      </c>
      <c r="G136" s="73">
        <v>68294.27</v>
      </c>
    </row>
    <row r="137" spans="1:7" ht="12.75" outlineLevel="3">
      <c r="A137" s="64" t="s">
        <v>222</v>
      </c>
      <c r="B137" s="72" t="s">
        <v>223</v>
      </c>
      <c r="C137" s="64">
        <v>1</v>
      </c>
      <c r="D137" s="64" t="s">
        <v>229</v>
      </c>
      <c r="E137" s="64">
        <v>2021</v>
      </c>
      <c r="F137" s="64" t="s">
        <v>105</v>
      </c>
      <c r="G137" s="73">
        <v>1168</v>
      </c>
    </row>
    <row r="138" spans="1:7" ht="12.75" outlineLevel="3">
      <c r="A138" s="64" t="s">
        <v>222</v>
      </c>
      <c r="B138" s="72" t="s">
        <v>223</v>
      </c>
      <c r="C138" s="64">
        <v>1</v>
      </c>
      <c r="D138" s="64" t="s">
        <v>230</v>
      </c>
      <c r="E138" s="64">
        <v>2021</v>
      </c>
      <c r="F138" s="64" t="s">
        <v>231</v>
      </c>
      <c r="G138" s="73">
        <v>23500</v>
      </c>
    </row>
    <row r="139" spans="2:7" ht="12.75" outlineLevel="3">
      <c r="B139" s="72"/>
      <c r="C139" s="64">
        <v>1</v>
      </c>
      <c r="D139" s="64" t="s">
        <v>232</v>
      </c>
      <c r="E139" s="64">
        <v>2021</v>
      </c>
      <c r="F139" s="64" t="s">
        <v>63</v>
      </c>
      <c r="G139" s="73">
        <v>727</v>
      </c>
    </row>
    <row r="140" spans="1:7" ht="12.75" outlineLevel="3">
      <c r="A140" s="64" t="s">
        <v>222</v>
      </c>
      <c r="B140" s="72" t="s">
        <v>223</v>
      </c>
      <c r="C140" s="64">
        <v>1</v>
      </c>
      <c r="D140" s="64" t="s">
        <v>233</v>
      </c>
      <c r="E140" s="64">
        <v>2021</v>
      </c>
      <c r="F140" s="64" t="s">
        <v>234</v>
      </c>
      <c r="G140" s="73">
        <v>1000</v>
      </c>
    </row>
    <row r="141" spans="1:7" ht="12.75" outlineLevel="3">
      <c r="A141" s="64" t="s">
        <v>222</v>
      </c>
      <c r="B141" s="72" t="s">
        <v>223</v>
      </c>
      <c r="C141" s="64">
        <v>1</v>
      </c>
      <c r="D141" s="64" t="s">
        <v>235</v>
      </c>
      <c r="E141" s="64">
        <v>2021</v>
      </c>
      <c r="F141" s="64" t="s">
        <v>65</v>
      </c>
      <c r="G141" s="73">
        <v>3000</v>
      </c>
    </row>
    <row r="142" spans="2:7" ht="12.75" outlineLevel="3">
      <c r="B142" s="72"/>
      <c r="C142" s="64">
        <v>1</v>
      </c>
      <c r="D142" s="64" t="s">
        <v>236</v>
      </c>
      <c r="E142" s="64">
        <v>2021</v>
      </c>
      <c r="F142" s="64" t="s">
        <v>67</v>
      </c>
      <c r="G142" s="73">
        <v>600</v>
      </c>
    </row>
    <row r="143" spans="1:7" ht="12.75" outlineLevel="3">
      <c r="A143" s="64" t="s">
        <v>222</v>
      </c>
      <c r="B143" s="72" t="s">
        <v>223</v>
      </c>
      <c r="C143" s="64">
        <v>1</v>
      </c>
      <c r="D143" s="64" t="s">
        <v>237</v>
      </c>
      <c r="E143" s="64">
        <v>2021</v>
      </c>
      <c r="F143" s="64" t="s">
        <v>69</v>
      </c>
      <c r="G143" s="73">
        <v>1200</v>
      </c>
    </row>
    <row r="144" spans="2:7" ht="12.75" outlineLevel="3">
      <c r="B144" s="72"/>
      <c r="C144" s="64">
        <v>1</v>
      </c>
      <c r="D144" s="64" t="s">
        <v>238</v>
      </c>
      <c r="E144" s="64">
        <v>2021</v>
      </c>
      <c r="F144" s="64" t="s">
        <v>239</v>
      </c>
      <c r="G144" s="73">
        <v>0</v>
      </c>
    </row>
    <row r="145" spans="1:7" ht="12.75" outlineLevel="3">
      <c r="A145" s="64" t="s">
        <v>222</v>
      </c>
      <c r="B145" s="72" t="s">
        <v>223</v>
      </c>
      <c r="C145" s="64">
        <v>1</v>
      </c>
      <c r="D145" s="64" t="s">
        <v>240</v>
      </c>
      <c r="E145" s="64">
        <v>2021</v>
      </c>
      <c r="F145" s="64" t="s">
        <v>241</v>
      </c>
      <c r="G145" s="73">
        <v>0</v>
      </c>
    </row>
    <row r="146" spans="2:7" ht="12.75" outlineLevel="3">
      <c r="B146" s="72"/>
      <c r="C146" s="64">
        <v>1</v>
      </c>
      <c r="D146" s="64" t="s">
        <v>1329</v>
      </c>
      <c r="E146" s="64">
        <v>2021</v>
      </c>
      <c r="F146" s="64" t="s">
        <v>1330</v>
      </c>
      <c r="G146" s="73">
        <v>29524.57</v>
      </c>
    </row>
    <row r="147" spans="1:7" ht="12.75" outlineLevel="3">
      <c r="A147" s="64" t="s">
        <v>222</v>
      </c>
      <c r="B147" s="72" t="s">
        <v>223</v>
      </c>
      <c r="C147" s="64">
        <v>1</v>
      </c>
      <c r="D147" s="64" t="s">
        <v>242</v>
      </c>
      <c r="E147" s="64">
        <v>2021</v>
      </c>
      <c r="F147" s="64" t="s">
        <v>151</v>
      </c>
      <c r="G147" s="73">
        <v>1000</v>
      </c>
    </row>
    <row r="148" spans="2:7" ht="12.75" outlineLevel="3">
      <c r="B148" s="72"/>
      <c r="C148" s="64">
        <v>1</v>
      </c>
      <c r="D148" s="64" t="s">
        <v>243</v>
      </c>
      <c r="E148" s="64">
        <v>2021</v>
      </c>
      <c r="F148" s="64" t="s">
        <v>244</v>
      </c>
      <c r="G148" s="73">
        <v>14304.84</v>
      </c>
    </row>
    <row r="149" spans="1:7" ht="12.75" outlineLevel="3">
      <c r="A149" s="64" t="s">
        <v>222</v>
      </c>
      <c r="B149" s="72" t="s">
        <v>223</v>
      </c>
      <c r="C149" s="64">
        <v>1</v>
      </c>
      <c r="D149" s="64" t="s">
        <v>245</v>
      </c>
      <c r="E149" s="64">
        <v>2021</v>
      </c>
      <c r="F149" s="64" t="s">
        <v>246</v>
      </c>
      <c r="G149" s="73">
        <v>0</v>
      </c>
    </row>
    <row r="150" spans="1:7" ht="12.75" outlineLevel="3">
      <c r="A150" s="64" t="s">
        <v>222</v>
      </c>
      <c r="B150" s="72" t="s">
        <v>223</v>
      </c>
      <c r="C150" s="64">
        <v>1</v>
      </c>
      <c r="D150" s="64" t="s">
        <v>247</v>
      </c>
      <c r="E150" s="64">
        <v>2021</v>
      </c>
      <c r="F150" s="64" t="s">
        <v>248</v>
      </c>
      <c r="G150" s="73">
        <v>10000</v>
      </c>
    </row>
    <row r="151" spans="2:7" ht="12.75" outlineLevel="3">
      <c r="B151" s="72"/>
      <c r="C151" s="64">
        <v>1</v>
      </c>
      <c r="D151" s="64" t="s">
        <v>249</v>
      </c>
      <c r="E151" s="64">
        <v>2021</v>
      </c>
      <c r="F151" s="64" t="s">
        <v>250</v>
      </c>
      <c r="G151" s="73">
        <v>60000</v>
      </c>
    </row>
    <row r="152" spans="2:7" ht="12.75" outlineLevel="3">
      <c r="B152" s="72"/>
      <c r="C152" s="64">
        <v>1</v>
      </c>
      <c r="D152" s="64" t="s">
        <v>251</v>
      </c>
      <c r="E152" s="64">
        <v>2021</v>
      </c>
      <c r="F152" s="64" t="s">
        <v>252</v>
      </c>
      <c r="G152" s="73">
        <v>40000</v>
      </c>
    </row>
    <row r="153" spans="2:7" ht="12.75" outlineLevel="3">
      <c r="B153" s="72"/>
      <c r="C153" s="64">
        <v>1</v>
      </c>
      <c r="D153" s="64" t="s">
        <v>1348</v>
      </c>
      <c r="E153" s="64">
        <v>2021</v>
      </c>
      <c r="F153" s="64" t="s">
        <v>1349</v>
      </c>
      <c r="G153" s="73">
        <v>600000</v>
      </c>
    </row>
    <row r="154" spans="2:7" ht="12.75" outlineLevel="3">
      <c r="B154" s="72"/>
      <c r="G154" s="73"/>
    </row>
    <row r="155" spans="1:7" ht="12.75" outlineLevel="1">
      <c r="A155" s="80"/>
      <c r="F155" s="75" t="s">
        <v>253</v>
      </c>
      <c r="G155" s="76">
        <f>SUBTOTAL(9,G133:G153)</f>
        <v>1100765.35</v>
      </c>
    </row>
    <row r="156" spans="1:7" ht="12.75" outlineLevel="1">
      <c r="A156" s="80"/>
      <c r="B156" s="79"/>
      <c r="G156" s="73"/>
    </row>
    <row r="157" spans="2:7" ht="12.75" outlineLevel="2">
      <c r="B157" s="72"/>
      <c r="E157" s="81" t="s">
        <v>254</v>
      </c>
      <c r="F157" s="78"/>
      <c r="G157" s="76">
        <f>G155</f>
        <v>1100765.35</v>
      </c>
    </row>
    <row r="159" spans="1:7" ht="12.75" outlineLevel="3">
      <c r="A159" s="64" t="s">
        <v>255</v>
      </c>
      <c r="B159" s="72" t="s">
        <v>256</v>
      </c>
      <c r="C159" s="64">
        <v>1</v>
      </c>
      <c r="D159" s="64" t="s">
        <v>257</v>
      </c>
      <c r="E159" s="64">
        <v>2021</v>
      </c>
      <c r="F159" s="64" t="s">
        <v>92</v>
      </c>
      <c r="G159" s="73">
        <v>65602.21</v>
      </c>
    </row>
    <row r="160" spans="1:7" ht="12.75" outlineLevel="3">
      <c r="A160" s="64" t="s">
        <v>255</v>
      </c>
      <c r="B160" s="72" t="s">
        <v>256</v>
      </c>
      <c r="C160" s="64">
        <v>1</v>
      </c>
      <c r="D160" s="64" t="s">
        <v>258</v>
      </c>
      <c r="E160" s="64">
        <v>2021</v>
      </c>
      <c r="F160" s="64" t="s">
        <v>94</v>
      </c>
      <c r="G160" s="73">
        <v>102529.68</v>
      </c>
    </row>
    <row r="161" spans="1:7" ht="12.75" outlineLevel="3">
      <c r="A161" s="64" t="s">
        <v>255</v>
      </c>
      <c r="B161" s="72" t="s">
        <v>256</v>
      </c>
      <c r="C161" s="64">
        <v>1</v>
      </c>
      <c r="D161" s="64" t="s">
        <v>259</v>
      </c>
      <c r="E161" s="64">
        <v>2021</v>
      </c>
      <c r="F161" s="64" t="s">
        <v>57</v>
      </c>
      <c r="G161" s="73">
        <v>46113.36</v>
      </c>
    </row>
    <row r="162" spans="1:7" ht="12.75" outlineLevel="3">
      <c r="A162" s="64" t="s">
        <v>255</v>
      </c>
      <c r="B162" s="72" t="s">
        <v>256</v>
      </c>
      <c r="C162" s="64">
        <v>1</v>
      </c>
      <c r="D162" s="64" t="s">
        <v>260</v>
      </c>
      <c r="E162" s="64">
        <v>2021</v>
      </c>
      <c r="F162" s="64" t="s">
        <v>105</v>
      </c>
      <c r="G162" s="73">
        <v>590</v>
      </c>
    </row>
    <row r="163" spans="1:7" ht="12.75" outlineLevel="3">
      <c r="A163" s="64" t="s">
        <v>255</v>
      </c>
      <c r="B163" s="72" t="s">
        <v>256</v>
      </c>
      <c r="C163" s="64">
        <v>1</v>
      </c>
      <c r="D163" s="64" t="s">
        <v>261</v>
      </c>
      <c r="E163" s="64">
        <v>2021</v>
      </c>
      <c r="F163" s="64" t="s">
        <v>262</v>
      </c>
      <c r="G163" s="73">
        <v>6000</v>
      </c>
    </row>
    <row r="164" spans="1:7" ht="12.75" outlineLevel="3">
      <c r="A164" s="64" t="s">
        <v>255</v>
      </c>
      <c r="B164" s="72" t="s">
        <v>256</v>
      </c>
      <c r="C164" s="64">
        <v>1</v>
      </c>
      <c r="D164" s="64" t="s">
        <v>263</v>
      </c>
      <c r="E164" s="64">
        <v>2021</v>
      </c>
      <c r="F164" s="64" t="s">
        <v>75</v>
      </c>
      <c r="G164" s="73">
        <v>200</v>
      </c>
    </row>
    <row r="165" spans="1:7" ht="12.75" outlineLevel="3">
      <c r="A165" s="64" t="s">
        <v>255</v>
      </c>
      <c r="B165" s="72" t="s">
        <v>256</v>
      </c>
      <c r="C165" s="64">
        <v>1</v>
      </c>
      <c r="D165" s="64" t="s">
        <v>264</v>
      </c>
      <c r="E165" s="64">
        <v>2021</v>
      </c>
      <c r="F165" s="64" t="s">
        <v>265</v>
      </c>
      <c r="G165" s="73">
        <v>50000</v>
      </c>
    </row>
    <row r="166" spans="2:7" ht="12.75" outlineLevel="3">
      <c r="B166" s="72"/>
      <c r="C166" s="64">
        <v>1</v>
      </c>
      <c r="D166" s="64" t="s">
        <v>266</v>
      </c>
      <c r="E166" s="64">
        <v>2021</v>
      </c>
      <c r="F166" s="64" t="s">
        <v>267</v>
      </c>
      <c r="G166" s="73">
        <v>0</v>
      </c>
    </row>
    <row r="167" spans="2:7" ht="12.75" outlineLevel="3">
      <c r="B167" s="72"/>
      <c r="G167" s="73"/>
    </row>
    <row r="168" spans="1:7" ht="12.75" outlineLevel="1">
      <c r="A168" s="80"/>
      <c r="F168" s="75" t="s">
        <v>268</v>
      </c>
      <c r="G168" s="76">
        <f>SUBTOTAL(9,G159:G166)</f>
        <v>271035.25</v>
      </c>
    </row>
    <row r="169" spans="1:7" ht="12.75" outlineLevel="1">
      <c r="A169" s="80"/>
      <c r="F169" s="79"/>
      <c r="G169" s="73"/>
    </row>
    <row r="170" spans="2:7" ht="12.75" outlineLevel="2">
      <c r="B170" s="72"/>
      <c r="E170" s="81" t="s">
        <v>269</v>
      </c>
      <c r="F170" s="78"/>
      <c r="G170" s="76">
        <f>G168</f>
        <v>271035.25</v>
      </c>
    </row>
    <row r="171" spans="2:7" ht="12.75" outlineLevel="2">
      <c r="B171" s="72"/>
      <c r="E171" s="80"/>
      <c r="G171" s="73"/>
    </row>
    <row r="172" spans="2:7" ht="12.75" outlineLevel="2">
      <c r="B172" s="72"/>
      <c r="D172" s="81" t="s">
        <v>270</v>
      </c>
      <c r="E172" s="81"/>
      <c r="F172" s="81"/>
      <c r="G172" s="82">
        <f>G157+G170</f>
        <v>1371800.6</v>
      </c>
    </row>
    <row r="174" spans="1:7" ht="12.75" outlineLevel="3">
      <c r="A174" s="64" t="s">
        <v>271</v>
      </c>
      <c r="B174" s="72" t="s">
        <v>272</v>
      </c>
      <c r="C174" s="64">
        <v>1</v>
      </c>
      <c r="D174" s="64" t="s">
        <v>273</v>
      </c>
      <c r="E174" s="64">
        <v>2021</v>
      </c>
      <c r="F174" s="64" t="s">
        <v>92</v>
      </c>
      <c r="G174" s="73">
        <v>270437.91</v>
      </c>
    </row>
    <row r="175" spans="1:7" ht="12.75" outlineLevel="3">
      <c r="A175" s="64" t="s">
        <v>271</v>
      </c>
      <c r="B175" s="72" t="s">
        <v>272</v>
      </c>
      <c r="C175" s="64">
        <v>1</v>
      </c>
      <c r="D175" s="64" t="s">
        <v>274</v>
      </c>
      <c r="E175" s="64">
        <v>2021</v>
      </c>
      <c r="F175" s="64" t="s">
        <v>94</v>
      </c>
      <c r="G175" s="73">
        <v>568914.44</v>
      </c>
    </row>
    <row r="176" spans="1:7" ht="12.75" outlineLevel="3">
      <c r="A176" s="64" t="s">
        <v>271</v>
      </c>
      <c r="B176" s="72" t="s">
        <v>272</v>
      </c>
      <c r="C176" s="64">
        <v>1</v>
      </c>
      <c r="D176" s="64" t="s">
        <v>275</v>
      </c>
      <c r="E176" s="64">
        <v>2021</v>
      </c>
      <c r="F176" s="64" t="s">
        <v>227</v>
      </c>
      <c r="G176" s="73">
        <v>0</v>
      </c>
    </row>
    <row r="177" spans="1:7" ht="12.75" outlineLevel="3">
      <c r="A177" s="64" t="s">
        <v>271</v>
      </c>
      <c r="B177" s="72" t="s">
        <v>272</v>
      </c>
      <c r="C177" s="64">
        <v>1</v>
      </c>
      <c r="D177" s="64" t="s">
        <v>276</v>
      </c>
      <c r="E177" s="64">
        <v>2021</v>
      </c>
      <c r="F177" s="64" t="s">
        <v>57</v>
      </c>
      <c r="G177" s="73">
        <v>279425.29</v>
      </c>
    </row>
    <row r="178" spans="1:7" ht="12.75" outlineLevel="3">
      <c r="A178" s="64" t="s">
        <v>271</v>
      </c>
      <c r="B178" s="72" t="s">
        <v>272</v>
      </c>
      <c r="C178" s="64">
        <v>1</v>
      </c>
      <c r="D178" s="64" t="s">
        <v>277</v>
      </c>
      <c r="E178" s="64">
        <v>2021</v>
      </c>
      <c r="F178" s="64" t="s">
        <v>105</v>
      </c>
      <c r="G178" s="73">
        <v>2000</v>
      </c>
    </row>
    <row r="179" spans="1:7" ht="12.75" outlineLevel="3">
      <c r="A179" s="64" t="s">
        <v>271</v>
      </c>
      <c r="B179" s="72" t="s">
        <v>272</v>
      </c>
      <c r="C179" s="64">
        <v>1</v>
      </c>
      <c r="D179" s="64" t="s">
        <v>278</v>
      </c>
      <c r="E179" s="64">
        <v>2021</v>
      </c>
      <c r="F179" s="64" t="s">
        <v>279</v>
      </c>
      <c r="G179" s="73">
        <v>1000</v>
      </c>
    </row>
    <row r="180" spans="1:7" ht="12.75" outlineLevel="3">
      <c r="A180" s="64" t="s">
        <v>271</v>
      </c>
      <c r="B180" s="72" t="s">
        <v>272</v>
      </c>
      <c r="C180" s="64">
        <v>1</v>
      </c>
      <c r="D180" s="64" t="s">
        <v>280</v>
      </c>
      <c r="E180" s="64">
        <v>2021</v>
      </c>
      <c r="F180" s="64" t="s">
        <v>281</v>
      </c>
      <c r="G180" s="73">
        <v>7700</v>
      </c>
    </row>
    <row r="181" spans="1:7" ht="12.75" outlineLevel="3">
      <c r="A181" s="64" t="s">
        <v>271</v>
      </c>
      <c r="B181" s="72" t="s">
        <v>272</v>
      </c>
      <c r="C181" s="64">
        <v>1</v>
      </c>
      <c r="D181" s="64" t="s">
        <v>282</v>
      </c>
      <c r="E181" s="64">
        <v>2021</v>
      </c>
      <c r="F181" s="64" t="s">
        <v>65</v>
      </c>
      <c r="G181" s="73">
        <v>4000</v>
      </c>
    </row>
    <row r="182" spans="1:7" ht="12.75" outlineLevel="3">
      <c r="A182" s="64" t="s">
        <v>271</v>
      </c>
      <c r="B182" s="72" t="s">
        <v>272</v>
      </c>
      <c r="C182" s="64">
        <v>1</v>
      </c>
      <c r="D182" s="64" t="s">
        <v>283</v>
      </c>
      <c r="E182" s="64">
        <v>2021</v>
      </c>
      <c r="F182" s="64" t="s">
        <v>123</v>
      </c>
      <c r="G182" s="73">
        <v>7000</v>
      </c>
    </row>
    <row r="183" spans="1:7" ht="12.75" outlineLevel="3">
      <c r="A183" s="64" t="s">
        <v>271</v>
      </c>
      <c r="B183" s="72" t="s">
        <v>272</v>
      </c>
      <c r="C183" s="64">
        <v>1</v>
      </c>
      <c r="D183" s="64" t="s">
        <v>284</v>
      </c>
      <c r="E183" s="64">
        <v>2021</v>
      </c>
      <c r="F183" s="64" t="s">
        <v>285</v>
      </c>
      <c r="G183" s="73">
        <v>6165.48</v>
      </c>
    </row>
    <row r="184" spans="1:7" ht="12.75" outlineLevel="3">
      <c r="A184" s="64" t="s">
        <v>271</v>
      </c>
      <c r="B184" s="72" t="s">
        <v>272</v>
      </c>
      <c r="C184" s="64">
        <v>1</v>
      </c>
      <c r="D184" s="64" t="s">
        <v>286</v>
      </c>
      <c r="E184" s="64">
        <v>2021</v>
      </c>
      <c r="F184" s="64" t="s">
        <v>287</v>
      </c>
      <c r="G184" s="73">
        <v>22096.27</v>
      </c>
    </row>
    <row r="185" spans="1:7" ht="12.75" outlineLevel="3">
      <c r="A185" s="64" t="s">
        <v>271</v>
      </c>
      <c r="B185" s="72" t="s">
        <v>272</v>
      </c>
      <c r="C185" s="64">
        <v>1</v>
      </c>
      <c r="D185" s="64" t="s">
        <v>288</v>
      </c>
      <c r="E185" s="64">
        <v>2021</v>
      </c>
      <c r="F185" s="64" t="s">
        <v>289</v>
      </c>
      <c r="G185" s="73">
        <v>500</v>
      </c>
    </row>
    <row r="186" spans="1:7" ht="12.75" outlineLevel="3">
      <c r="A186" s="64" t="s">
        <v>271</v>
      </c>
      <c r="B186" s="72" t="s">
        <v>272</v>
      </c>
      <c r="C186" s="64">
        <v>1</v>
      </c>
      <c r="D186" s="64" t="s">
        <v>290</v>
      </c>
      <c r="E186" s="64">
        <v>2021</v>
      </c>
      <c r="F186" s="64" t="s">
        <v>127</v>
      </c>
      <c r="G186" s="73">
        <v>1500</v>
      </c>
    </row>
    <row r="187" spans="1:7" ht="12.75" outlineLevel="3">
      <c r="A187" s="64" t="s">
        <v>271</v>
      </c>
      <c r="B187" s="72" t="s">
        <v>272</v>
      </c>
      <c r="C187" s="64">
        <v>1</v>
      </c>
      <c r="D187" s="64" t="s">
        <v>291</v>
      </c>
      <c r="E187" s="64">
        <v>2021</v>
      </c>
      <c r="F187" s="64" t="s">
        <v>129</v>
      </c>
      <c r="G187" s="73">
        <v>1000</v>
      </c>
    </row>
    <row r="188" spans="1:7" ht="12.75" outlineLevel="3">
      <c r="A188" s="64" t="s">
        <v>271</v>
      </c>
      <c r="B188" s="72" t="s">
        <v>272</v>
      </c>
      <c r="C188" s="64">
        <v>1</v>
      </c>
      <c r="D188" s="64" t="s">
        <v>292</v>
      </c>
      <c r="E188" s="64">
        <v>2021</v>
      </c>
      <c r="F188" s="64" t="s">
        <v>75</v>
      </c>
      <c r="G188" s="73">
        <v>20000</v>
      </c>
    </row>
    <row r="189" spans="2:7" ht="12.75" outlineLevel="3">
      <c r="B189" s="72"/>
      <c r="G189" s="73"/>
    </row>
    <row r="190" spans="1:7" ht="11.25" customHeight="1" outlineLevel="1">
      <c r="A190" s="80"/>
      <c r="F190" s="75" t="s">
        <v>293</v>
      </c>
      <c r="G190" s="76">
        <f>SUBTOTAL(9,G174:G188)</f>
        <v>1191739.39</v>
      </c>
    </row>
    <row r="191" spans="2:7" ht="12.75" outlineLevel="3">
      <c r="B191" s="72"/>
      <c r="G191" s="73"/>
    </row>
    <row r="192" spans="2:7" ht="12.75" outlineLevel="2">
      <c r="B192" s="72"/>
      <c r="E192" s="81" t="s">
        <v>294</v>
      </c>
      <c r="F192" s="78"/>
      <c r="G192" s="76">
        <f>SUBTOTAL(9,G174:G188)</f>
        <v>1191739.39</v>
      </c>
    </row>
    <row r="193" spans="2:7" ht="12.75" outlineLevel="2">
      <c r="B193" s="72"/>
      <c r="E193" s="80"/>
      <c r="G193" s="73"/>
    </row>
    <row r="194" spans="2:7" ht="12.75" outlineLevel="2">
      <c r="B194" s="72"/>
      <c r="D194" s="81" t="s">
        <v>295</v>
      </c>
      <c r="E194" s="81"/>
      <c r="F194" s="81"/>
      <c r="G194" s="82">
        <f>G192</f>
        <v>1191739.39</v>
      </c>
    </row>
    <row r="196" spans="1:7" ht="12.75" outlineLevel="3">
      <c r="A196" s="64" t="s">
        <v>296</v>
      </c>
      <c r="B196" s="72" t="s">
        <v>297</v>
      </c>
      <c r="C196" s="64">
        <v>1</v>
      </c>
      <c r="D196" s="64" t="s">
        <v>298</v>
      </c>
      <c r="E196" s="64">
        <v>2021</v>
      </c>
      <c r="F196" s="64" t="s">
        <v>299</v>
      </c>
      <c r="G196" s="73">
        <v>710520</v>
      </c>
    </row>
    <row r="197" spans="2:7" ht="12.75" outlineLevel="3">
      <c r="B197" s="72"/>
      <c r="C197" s="64">
        <v>1</v>
      </c>
      <c r="D197" s="64" t="s">
        <v>316</v>
      </c>
      <c r="E197" s="64">
        <v>2021</v>
      </c>
      <c r="F197" s="64" t="s">
        <v>317</v>
      </c>
      <c r="G197" s="73">
        <v>5000</v>
      </c>
    </row>
    <row r="198" spans="2:7" ht="12.75" outlineLevel="3">
      <c r="B198" s="72"/>
      <c r="G198" s="73"/>
    </row>
    <row r="199" spans="6:7" ht="12.75" outlineLevel="2">
      <c r="F199" s="75" t="s">
        <v>300</v>
      </c>
      <c r="G199" s="76">
        <f>G196+G197</f>
        <v>715520</v>
      </c>
    </row>
    <row r="200" spans="2:7" ht="12.75" outlineLevel="2">
      <c r="B200" s="79"/>
      <c r="G200" s="73"/>
    </row>
    <row r="201" spans="1:7" ht="12.75" outlineLevel="3">
      <c r="A201" s="64" t="s">
        <v>296</v>
      </c>
      <c r="B201" s="72" t="s">
        <v>301</v>
      </c>
      <c r="C201" s="64">
        <v>1</v>
      </c>
      <c r="D201" s="64" t="s">
        <v>302</v>
      </c>
      <c r="E201" s="64">
        <v>2021</v>
      </c>
      <c r="F201" s="64" t="s">
        <v>303</v>
      </c>
      <c r="G201" s="73">
        <v>0</v>
      </c>
    </row>
    <row r="202" spans="1:7" ht="12.75" outlineLevel="3">
      <c r="A202" s="64" t="s">
        <v>296</v>
      </c>
      <c r="B202" s="72" t="s">
        <v>301</v>
      </c>
      <c r="C202" s="64">
        <v>1</v>
      </c>
      <c r="D202" s="64" t="s">
        <v>304</v>
      </c>
      <c r="E202" s="64">
        <v>2021</v>
      </c>
      <c r="F202" s="64" t="s">
        <v>305</v>
      </c>
      <c r="G202" s="73">
        <v>10000</v>
      </c>
    </row>
    <row r="203" spans="1:7" ht="12.75" outlineLevel="3">
      <c r="A203" s="64" t="s">
        <v>296</v>
      </c>
      <c r="B203" s="72" t="s">
        <v>301</v>
      </c>
      <c r="C203" s="64">
        <v>1</v>
      </c>
      <c r="D203" s="64" t="s">
        <v>306</v>
      </c>
      <c r="E203" s="64">
        <v>2021</v>
      </c>
      <c r="F203" s="64" t="s">
        <v>307</v>
      </c>
      <c r="G203" s="73">
        <v>10000</v>
      </c>
    </row>
    <row r="204" spans="1:7" ht="12.75" outlineLevel="3">
      <c r="A204" s="64" t="s">
        <v>296</v>
      </c>
      <c r="B204" s="72" t="s">
        <v>301</v>
      </c>
      <c r="C204" s="64">
        <v>1</v>
      </c>
      <c r="D204" s="64" t="s">
        <v>308</v>
      </c>
      <c r="E204" s="64">
        <v>2021</v>
      </c>
      <c r="F204" s="64" t="s">
        <v>309</v>
      </c>
      <c r="G204" s="73">
        <v>200</v>
      </c>
    </row>
    <row r="205" spans="1:7" ht="12.75" outlineLevel="3">
      <c r="A205" s="64" t="s">
        <v>296</v>
      </c>
      <c r="B205" s="72" t="s">
        <v>301</v>
      </c>
      <c r="C205" s="64">
        <v>1</v>
      </c>
      <c r="D205" s="64" t="s">
        <v>310</v>
      </c>
      <c r="E205" s="64">
        <v>2021</v>
      </c>
      <c r="F205" s="64" t="s">
        <v>67</v>
      </c>
      <c r="G205" s="73">
        <v>250</v>
      </c>
    </row>
    <row r="206" spans="1:7" ht="12.75" outlineLevel="3">
      <c r="A206" s="64" t="s">
        <v>296</v>
      </c>
      <c r="B206" s="72" t="s">
        <v>301</v>
      </c>
      <c r="C206" s="64">
        <v>1</v>
      </c>
      <c r="D206" s="64" t="s">
        <v>311</v>
      </c>
      <c r="E206" s="64">
        <v>2021</v>
      </c>
      <c r="F206" s="64" t="s">
        <v>69</v>
      </c>
      <c r="G206" s="73">
        <v>4000</v>
      </c>
    </row>
    <row r="207" spans="1:7" ht="12.75" outlineLevel="3">
      <c r="A207" s="64" t="s">
        <v>296</v>
      </c>
      <c r="B207" s="72" t="s">
        <v>301</v>
      </c>
      <c r="C207" s="64">
        <v>1</v>
      </c>
      <c r="D207" s="64" t="s">
        <v>312</v>
      </c>
      <c r="E207" s="64">
        <v>2021</v>
      </c>
      <c r="F207" s="64" t="s">
        <v>313</v>
      </c>
      <c r="G207" s="73">
        <v>0</v>
      </c>
    </row>
    <row r="208" spans="1:7" ht="12.75" outlineLevel="3">
      <c r="A208" s="64" t="s">
        <v>296</v>
      </c>
      <c r="B208" s="72" t="s">
        <v>301</v>
      </c>
      <c r="C208" s="64">
        <v>1</v>
      </c>
      <c r="D208" s="64" t="s">
        <v>314</v>
      </c>
      <c r="E208" s="64">
        <v>2021</v>
      </c>
      <c r="F208" s="64" t="s">
        <v>315</v>
      </c>
      <c r="G208" s="73">
        <v>167000</v>
      </c>
    </row>
    <row r="209" spans="2:7" ht="12.75" outlineLevel="3">
      <c r="B209" s="72"/>
      <c r="C209" s="64">
        <v>1</v>
      </c>
      <c r="D209" s="64" t="s">
        <v>318</v>
      </c>
      <c r="E209" s="64">
        <v>2021</v>
      </c>
      <c r="F209" s="64" t="s">
        <v>319</v>
      </c>
      <c r="G209" s="73">
        <v>121000</v>
      </c>
    </row>
    <row r="210" spans="2:7" ht="12.75" hidden="1" outlineLevel="3">
      <c r="B210" s="72"/>
      <c r="C210" s="64">
        <v>1</v>
      </c>
      <c r="D210" s="64" t="s">
        <v>320</v>
      </c>
      <c r="E210" s="64">
        <v>2021</v>
      </c>
      <c r="F210" s="64" t="s">
        <v>321</v>
      </c>
      <c r="G210" s="73">
        <v>0</v>
      </c>
    </row>
    <row r="211" spans="2:7" ht="12.75" outlineLevel="3">
      <c r="B211" s="72"/>
      <c r="C211" s="64">
        <v>1</v>
      </c>
      <c r="D211" s="64" t="s">
        <v>322</v>
      </c>
      <c r="E211" s="64">
        <v>2021</v>
      </c>
      <c r="F211" s="64" t="s">
        <v>323</v>
      </c>
      <c r="G211" s="73">
        <v>11659.75</v>
      </c>
    </row>
    <row r="212" spans="2:7" ht="12.75" outlineLevel="3">
      <c r="B212" s="72"/>
      <c r="G212" s="73"/>
    </row>
    <row r="213" spans="6:7" ht="12.75" outlineLevel="2">
      <c r="F213" s="75" t="s">
        <v>324</v>
      </c>
      <c r="G213" s="76">
        <f>SUBTOTAL(9,G201:G211)</f>
        <v>324109.75</v>
      </c>
    </row>
    <row r="214" spans="2:7" ht="12.75" outlineLevel="2">
      <c r="B214" s="79"/>
      <c r="G214" s="73"/>
    </row>
    <row r="215" spans="1:7" ht="12.75" outlineLevel="3">
      <c r="A215" s="64" t="s">
        <v>296</v>
      </c>
      <c r="B215" s="72" t="s">
        <v>325</v>
      </c>
      <c r="C215" s="64">
        <v>1</v>
      </c>
      <c r="D215" s="64" t="s">
        <v>326</v>
      </c>
      <c r="E215" s="64">
        <v>2021</v>
      </c>
      <c r="F215" s="64" t="s">
        <v>327</v>
      </c>
      <c r="G215" s="73">
        <v>131000</v>
      </c>
    </row>
    <row r="216" spans="2:7" ht="12.75" outlineLevel="3">
      <c r="B216" s="72"/>
      <c r="G216" s="73"/>
    </row>
    <row r="217" spans="6:7" ht="12.75" outlineLevel="2">
      <c r="F217" s="75" t="s">
        <v>328</v>
      </c>
      <c r="G217" s="76">
        <f>G215</f>
        <v>131000</v>
      </c>
    </row>
    <row r="218" spans="2:7" ht="12.75" outlineLevel="2">
      <c r="B218" s="79"/>
      <c r="G218" s="73"/>
    </row>
    <row r="219" spans="1:7" ht="12.75" outlineLevel="3">
      <c r="A219" s="64" t="s">
        <v>296</v>
      </c>
      <c r="B219" s="72" t="s">
        <v>329</v>
      </c>
      <c r="C219" s="64">
        <v>1</v>
      </c>
      <c r="D219" s="64" t="s">
        <v>330</v>
      </c>
      <c r="E219" s="64">
        <v>2021</v>
      </c>
      <c r="F219" s="64" t="s">
        <v>331</v>
      </c>
      <c r="G219" s="73">
        <v>10000</v>
      </c>
    </row>
    <row r="220" spans="1:7" ht="12.75" outlineLevel="3">
      <c r="A220" s="64" t="s">
        <v>296</v>
      </c>
      <c r="B220" s="72" t="s">
        <v>329</v>
      </c>
      <c r="C220" s="64">
        <v>1</v>
      </c>
      <c r="D220" s="64" t="s">
        <v>332</v>
      </c>
      <c r="E220" s="64">
        <v>2021</v>
      </c>
      <c r="F220" s="64" t="s">
        <v>333</v>
      </c>
      <c r="G220" s="73">
        <v>530500</v>
      </c>
    </row>
    <row r="222" spans="1:7" ht="12.75" outlineLevel="1">
      <c r="A222" s="80"/>
      <c r="F222" s="75" t="s">
        <v>334</v>
      </c>
      <c r="G222" s="76">
        <f>SUBTOTAL(9,G219:G220)</f>
        <v>540500</v>
      </c>
    </row>
    <row r="223" spans="1:7" ht="12.75" outlineLevel="1">
      <c r="A223" s="80"/>
      <c r="F223" s="79"/>
      <c r="G223" s="73"/>
    </row>
    <row r="224" spans="2:7" ht="12.75" outlineLevel="2">
      <c r="B224" s="72"/>
      <c r="E224" s="81" t="s">
        <v>335</v>
      </c>
      <c r="F224" s="78"/>
      <c r="G224" s="76">
        <f>G199+G213+G217+G222</f>
        <v>1711129.75</v>
      </c>
    </row>
    <row r="225" spans="1:7" ht="12.75" outlineLevel="2">
      <c r="A225" s="80"/>
      <c r="B225" s="72"/>
      <c r="G225" s="73"/>
    </row>
    <row r="226" spans="1:7" ht="12.75" outlineLevel="3">
      <c r="A226" s="64" t="s">
        <v>336</v>
      </c>
      <c r="B226" s="72" t="s">
        <v>337</v>
      </c>
      <c r="C226" s="64">
        <v>1</v>
      </c>
      <c r="D226" s="64" t="s">
        <v>338</v>
      </c>
      <c r="E226" s="64">
        <v>2021</v>
      </c>
      <c r="F226" s="64" t="s">
        <v>92</v>
      </c>
      <c r="G226" s="73">
        <v>8813.04</v>
      </c>
    </row>
    <row r="227" spans="1:7" ht="12.75" outlineLevel="3">
      <c r="A227" s="64" t="s">
        <v>336</v>
      </c>
      <c r="B227" s="72" t="s">
        <v>337</v>
      </c>
      <c r="C227" s="64">
        <v>1</v>
      </c>
      <c r="D227" s="64" t="s">
        <v>339</v>
      </c>
      <c r="E227" s="64">
        <v>2021</v>
      </c>
      <c r="F227" s="64" t="s">
        <v>94</v>
      </c>
      <c r="G227" s="73">
        <v>18501.33</v>
      </c>
    </row>
    <row r="228" spans="1:7" ht="12.75" outlineLevel="3">
      <c r="A228" s="64" t="s">
        <v>336</v>
      </c>
      <c r="B228" s="72" t="s">
        <v>337</v>
      </c>
      <c r="C228" s="64">
        <v>1</v>
      </c>
      <c r="D228" s="64" t="s">
        <v>340</v>
      </c>
      <c r="E228" s="64">
        <v>2021</v>
      </c>
      <c r="F228" s="64" t="s">
        <v>57</v>
      </c>
      <c r="G228" s="73">
        <v>8799.84</v>
      </c>
    </row>
    <row r="229" spans="1:7" ht="12.75" outlineLevel="3">
      <c r="A229" s="64" t="s">
        <v>336</v>
      </c>
      <c r="B229" s="72" t="s">
        <v>337</v>
      </c>
      <c r="C229" s="64">
        <v>1</v>
      </c>
      <c r="D229" s="64" t="s">
        <v>341</v>
      </c>
      <c r="E229" s="64">
        <v>2021</v>
      </c>
      <c r="F229" s="64" t="s">
        <v>342</v>
      </c>
      <c r="G229" s="73">
        <v>6000</v>
      </c>
    </row>
    <row r="230" spans="2:7" ht="12.75" outlineLevel="3">
      <c r="B230" s="72"/>
      <c r="G230" s="73"/>
    </row>
    <row r="231" spans="6:7" ht="12.75" outlineLevel="2">
      <c r="F231" s="75" t="s">
        <v>343</v>
      </c>
      <c r="G231" s="76">
        <f>SUBTOTAL(9,G226:G229)</f>
        <v>42114.21000000001</v>
      </c>
    </row>
    <row r="232" spans="2:7" ht="12.75" outlineLevel="2">
      <c r="B232" s="79"/>
      <c r="G232" s="73"/>
    </row>
    <row r="233" spans="2:7" ht="12.75" outlineLevel="3">
      <c r="B233" s="72"/>
      <c r="C233" s="64">
        <v>1</v>
      </c>
      <c r="D233" s="64" t="s">
        <v>344</v>
      </c>
      <c r="E233" s="64">
        <v>2021</v>
      </c>
      <c r="F233" s="64" t="s">
        <v>92</v>
      </c>
      <c r="G233" s="73">
        <v>26439.11</v>
      </c>
    </row>
    <row r="234" spans="2:7" ht="12.75" outlineLevel="3">
      <c r="B234" s="72"/>
      <c r="C234" s="64">
        <v>1</v>
      </c>
      <c r="D234" s="64" t="s">
        <v>345</v>
      </c>
      <c r="E234" s="64">
        <v>2021</v>
      </c>
      <c r="F234" s="64" t="s">
        <v>94</v>
      </c>
      <c r="G234" s="73">
        <v>55503.99</v>
      </c>
    </row>
    <row r="235" spans="2:7" ht="12.75" outlineLevel="3">
      <c r="B235" s="72"/>
      <c r="C235" s="64">
        <v>1</v>
      </c>
      <c r="D235" s="64" t="s">
        <v>346</v>
      </c>
      <c r="E235" s="64">
        <v>2021</v>
      </c>
      <c r="F235" s="64" t="s">
        <v>57</v>
      </c>
      <c r="G235" s="73">
        <v>26399.52</v>
      </c>
    </row>
    <row r="236" spans="2:7" ht="12.75" outlineLevel="3">
      <c r="B236" s="72"/>
      <c r="C236" s="64">
        <v>1</v>
      </c>
      <c r="D236" s="64" t="s">
        <v>347</v>
      </c>
      <c r="E236" s="64">
        <v>2021</v>
      </c>
      <c r="F236" s="64" t="s">
        <v>342</v>
      </c>
      <c r="G236" s="73">
        <v>7000</v>
      </c>
    </row>
    <row r="237" spans="2:7" ht="12.75" hidden="1" outlineLevel="3">
      <c r="B237" s="72"/>
      <c r="C237" s="64">
        <v>1</v>
      </c>
      <c r="D237" s="64" t="s">
        <v>348</v>
      </c>
      <c r="E237" s="64">
        <v>2021</v>
      </c>
      <c r="F237" s="64" t="s">
        <v>349</v>
      </c>
      <c r="G237" s="73">
        <v>0</v>
      </c>
    </row>
    <row r="238" spans="2:7" ht="12.75" outlineLevel="3">
      <c r="B238" s="72"/>
      <c r="C238" s="64">
        <v>1</v>
      </c>
      <c r="D238" s="64" t="s">
        <v>350</v>
      </c>
      <c r="E238" s="64">
        <v>2021</v>
      </c>
      <c r="F238" s="64" t="s">
        <v>351</v>
      </c>
      <c r="G238" s="73">
        <v>94622.33</v>
      </c>
    </row>
    <row r="239" spans="2:7" ht="12.75" outlineLevel="3">
      <c r="B239" s="72"/>
      <c r="C239" s="64">
        <v>1</v>
      </c>
      <c r="D239" s="64" t="s">
        <v>352</v>
      </c>
      <c r="E239" s="64">
        <v>2021</v>
      </c>
      <c r="F239" s="64" t="s">
        <v>353</v>
      </c>
      <c r="G239" s="73">
        <v>5000</v>
      </c>
    </row>
    <row r="240" spans="2:7" ht="12.75" outlineLevel="3">
      <c r="B240" s="72"/>
      <c r="C240" s="64">
        <v>1</v>
      </c>
      <c r="D240" s="64" t="s">
        <v>354</v>
      </c>
      <c r="E240" s="64">
        <v>2021</v>
      </c>
      <c r="F240" s="64" t="s">
        <v>355</v>
      </c>
      <c r="G240" s="73">
        <v>10000</v>
      </c>
    </row>
    <row r="241" spans="2:7" ht="12.75" outlineLevel="3">
      <c r="B241" s="72"/>
      <c r="C241" s="64">
        <v>1</v>
      </c>
      <c r="D241" s="64" t="s">
        <v>356</v>
      </c>
      <c r="E241" s="64">
        <v>2021</v>
      </c>
      <c r="F241" s="64" t="s">
        <v>357</v>
      </c>
      <c r="G241" s="73">
        <v>35000</v>
      </c>
    </row>
    <row r="242" spans="2:7" ht="12.75" outlineLevel="3">
      <c r="B242" s="72"/>
      <c r="G242" s="73"/>
    </row>
    <row r="243" spans="6:7" ht="12.75" outlineLevel="2">
      <c r="F243" s="75" t="s">
        <v>358</v>
      </c>
      <c r="G243" s="76">
        <f>SUBTOTAL(9,G233:G241)</f>
        <v>259964.95</v>
      </c>
    </row>
    <row r="244" spans="2:7" ht="12.75" outlineLevel="2">
      <c r="B244" s="79"/>
      <c r="G244" s="73"/>
    </row>
    <row r="245" spans="1:7" ht="12.75" outlineLevel="3">
      <c r="A245" s="64" t="s">
        <v>336</v>
      </c>
      <c r="B245" s="72" t="s">
        <v>359</v>
      </c>
      <c r="C245" s="64">
        <v>1</v>
      </c>
      <c r="D245" s="64" t="s">
        <v>360</v>
      </c>
      <c r="E245" s="64">
        <v>2021</v>
      </c>
      <c r="F245" s="64" t="s">
        <v>92</v>
      </c>
      <c r="G245" s="73">
        <v>22032.59</v>
      </c>
    </row>
    <row r="246" spans="1:7" ht="12.75" outlineLevel="3">
      <c r="A246" s="64" t="s">
        <v>336</v>
      </c>
      <c r="B246" s="72" t="s">
        <v>359</v>
      </c>
      <c r="C246" s="64">
        <v>1</v>
      </c>
      <c r="D246" s="64" t="s">
        <v>361</v>
      </c>
      <c r="E246" s="64">
        <v>2021</v>
      </c>
      <c r="F246" s="64" t="s">
        <v>94</v>
      </c>
      <c r="G246" s="73">
        <v>46253.32</v>
      </c>
    </row>
    <row r="247" spans="1:7" ht="12.75" outlineLevel="3">
      <c r="A247" s="64" t="s">
        <v>336</v>
      </c>
      <c r="B247" s="72" t="s">
        <v>359</v>
      </c>
      <c r="C247" s="64">
        <v>1</v>
      </c>
      <c r="D247" s="64" t="s">
        <v>362</v>
      </c>
      <c r="E247" s="64">
        <v>2021</v>
      </c>
      <c r="F247" s="64" t="s">
        <v>363</v>
      </c>
      <c r="G247" s="73">
        <v>0</v>
      </c>
    </row>
    <row r="248" spans="1:7" ht="12.75" outlineLevel="3">
      <c r="A248" s="64" t="s">
        <v>336</v>
      </c>
      <c r="B248" s="72" t="s">
        <v>359</v>
      </c>
      <c r="C248" s="64">
        <v>1</v>
      </c>
      <c r="D248" s="64" t="s">
        <v>364</v>
      </c>
      <c r="E248" s="64">
        <v>2021</v>
      </c>
      <c r="F248" s="64" t="s">
        <v>57</v>
      </c>
      <c r="G248" s="73">
        <v>21999.6</v>
      </c>
    </row>
    <row r="249" spans="1:7" ht="12.75" outlineLevel="3">
      <c r="A249" s="64" t="s">
        <v>336</v>
      </c>
      <c r="B249" s="72" t="s">
        <v>359</v>
      </c>
      <c r="C249" s="64">
        <v>1</v>
      </c>
      <c r="D249" s="64" t="s">
        <v>365</v>
      </c>
      <c r="E249" s="64">
        <v>2021</v>
      </c>
      <c r="F249" s="64" t="s">
        <v>105</v>
      </c>
      <c r="G249" s="73">
        <v>5000</v>
      </c>
    </row>
    <row r="250" spans="1:7" ht="12.75" outlineLevel="3">
      <c r="A250" s="64" t="s">
        <v>336</v>
      </c>
      <c r="B250" s="72" t="s">
        <v>359</v>
      </c>
      <c r="C250" s="64">
        <v>1</v>
      </c>
      <c r="D250" s="64" t="s">
        <v>366</v>
      </c>
      <c r="E250" s="64">
        <v>2021</v>
      </c>
      <c r="F250" s="64" t="s">
        <v>367</v>
      </c>
      <c r="G250" s="73">
        <v>8500</v>
      </c>
    </row>
    <row r="251" spans="2:7" ht="12.75" outlineLevel="3">
      <c r="B251" s="72"/>
      <c r="C251" s="64">
        <v>1</v>
      </c>
      <c r="D251" s="64" t="s">
        <v>368</v>
      </c>
      <c r="E251" s="64">
        <v>2021</v>
      </c>
      <c r="F251" s="64" t="s">
        <v>369</v>
      </c>
      <c r="G251" s="73">
        <v>428.4</v>
      </c>
    </row>
    <row r="252" spans="1:7" ht="12.75" outlineLevel="3">
      <c r="A252" s="64" t="s">
        <v>336</v>
      </c>
      <c r="B252" s="72" t="s">
        <v>359</v>
      </c>
      <c r="C252" s="64">
        <v>1</v>
      </c>
      <c r="D252" s="64" t="s">
        <v>370</v>
      </c>
      <c r="E252" s="64">
        <v>2021</v>
      </c>
      <c r="F252" s="64" t="s">
        <v>342</v>
      </c>
      <c r="G252" s="73">
        <v>70000</v>
      </c>
    </row>
    <row r="253" spans="1:7" ht="12.75" outlineLevel="3">
      <c r="A253" s="64" t="s">
        <v>336</v>
      </c>
      <c r="B253" s="72" t="s">
        <v>359</v>
      </c>
      <c r="C253" s="64">
        <v>1</v>
      </c>
      <c r="D253" s="64" t="s">
        <v>371</v>
      </c>
      <c r="E253" s="64">
        <v>2021</v>
      </c>
      <c r="F253" s="64" t="s">
        <v>372</v>
      </c>
      <c r="G253" s="73">
        <v>2500</v>
      </c>
    </row>
    <row r="254" spans="1:7" ht="12.75" outlineLevel="3">
      <c r="A254" s="64" t="s">
        <v>336</v>
      </c>
      <c r="B254" s="72" t="s">
        <v>359</v>
      </c>
      <c r="C254" s="64">
        <v>1</v>
      </c>
      <c r="D254" s="64" t="s">
        <v>373</v>
      </c>
      <c r="E254" s="64">
        <v>2021</v>
      </c>
      <c r="F254" s="64" t="s">
        <v>374</v>
      </c>
      <c r="G254" s="73">
        <v>8500</v>
      </c>
    </row>
    <row r="255" spans="1:7" ht="12.75" outlineLevel="3">
      <c r="A255" s="64" t="s">
        <v>336</v>
      </c>
      <c r="B255" s="72" t="s">
        <v>359</v>
      </c>
      <c r="C255" s="64">
        <v>1</v>
      </c>
      <c r="D255" s="64" t="s">
        <v>375</v>
      </c>
      <c r="E255" s="64">
        <v>2021</v>
      </c>
      <c r="F255" s="64" t="s">
        <v>65</v>
      </c>
      <c r="G255" s="73">
        <v>500</v>
      </c>
    </row>
    <row r="256" spans="1:7" ht="12.75" outlineLevel="3">
      <c r="A256" s="64" t="s">
        <v>336</v>
      </c>
      <c r="B256" s="72" t="s">
        <v>359</v>
      </c>
      <c r="C256" s="64">
        <v>1</v>
      </c>
      <c r="D256" s="64" t="s">
        <v>376</v>
      </c>
      <c r="E256" s="64">
        <v>2021</v>
      </c>
      <c r="F256" s="64" t="s">
        <v>309</v>
      </c>
      <c r="G256" s="73">
        <v>8000</v>
      </c>
    </row>
    <row r="257" spans="1:7" ht="12.75" outlineLevel="3">
      <c r="A257" s="64" t="s">
        <v>336</v>
      </c>
      <c r="B257" s="72" t="s">
        <v>359</v>
      </c>
      <c r="C257" s="64">
        <v>1</v>
      </c>
      <c r="D257" s="64" t="s">
        <v>377</v>
      </c>
      <c r="E257" s="64">
        <v>2021</v>
      </c>
      <c r="F257" s="64" t="s">
        <v>378</v>
      </c>
      <c r="G257" s="73">
        <v>10000</v>
      </c>
    </row>
    <row r="258" spans="1:7" ht="12.75" outlineLevel="3">
      <c r="A258" s="64" t="s">
        <v>336</v>
      </c>
      <c r="B258" s="72" t="s">
        <v>359</v>
      </c>
      <c r="C258" s="64">
        <v>1</v>
      </c>
      <c r="D258" s="64" t="s">
        <v>379</v>
      </c>
      <c r="E258" s="64">
        <v>2021</v>
      </c>
      <c r="F258" s="64" t="s">
        <v>285</v>
      </c>
      <c r="G258" s="73">
        <v>4700</v>
      </c>
    </row>
    <row r="259" spans="1:7" ht="12.75" outlineLevel="3">
      <c r="A259" s="64" t="s">
        <v>336</v>
      </c>
      <c r="B259" s="72" t="s">
        <v>359</v>
      </c>
      <c r="C259" s="64">
        <v>1</v>
      </c>
      <c r="D259" s="64" t="s">
        <v>380</v>
      </c>
      <c r="E259" s="64">
        <v>2021</v>
      </c>
      <c r="F259" s="64" t="s">
        <v>287</v>
      </c>
      <c r="G259" s="73">
        <v>8000</v>
      </c>
    </row>
    <row r="260" spans="1:7" ht="12.75" outlineLevel="3">
      <c r="A260" s="64" t="s">
        <v>336</v>
      </c>
      <c r="B260" s="72" t="s">
        <v>359</v>
      </c>
      <c r="C260" s="64">
        <v>1</v>
      </c>
      <c r="D260" s="64" t="s">
        <v>381</v>
      </c>
      <c r="E260" s="64">
        <v>2021</v>
      </c>
      <c r="F260" s="64" t="s">
        <v>289</v>
      </c>
      <c r="G260" s="73">
        <v>2000</v>
      </c>
    </row>
    <row r="261" spans="1:7" ht="12.75" outlineLevel="3">
      <c r="A261" s="64" t="s">
        <v>336</v>
      </c>
      <c r="B261" s="72" t="s">
        <v>359</v>
      </c>
      <c r="C261" s="64">
        <v>1</v>
      </c>
      <c r="D261" s="64" t="s">
        <v>382</v>
      </c>
      <c r="E261" s="64">
        <v>2021</v>
      </c>
      <c r="F261" s="64" t="s">
        <v>67</v>
      </c>
      <c r="G261" s="73">
        <v>600</v>
      </c>
    </row>
    <row r="262" spans="1:7" ht="12.75" outlineLevel="3">
      <c r="A262" s="64" t="s">
        <v>336</v>
      </c>
      <c r="B262" s="72" t="s">
        <v>359</v>
      </c>
      <c r="C262" s="64">
        <v>1</v>
      </c>
      <c r="D262" s="64" t="s">
        <v>383</v>
      </c>
      <c r="E262" s="64">
        <v>2021</v>
      </c>
      <c r="F262" s="64" t="s">
        <v>384</v>
      </c>
      <c r="G262" s="73">
        <v>15000</v>
      </c>
    </row>
    <row r="263" spans="1:7" ht="12.75" outlineLevel="3">
      <c r="A263" s="64" t="s">
        <v>336</v>
      </c>
      <c r="B263" s="72" t="s">
        <v>359</v>
      </c>
      <c r="C263" s="64">
        <v>1</v>
      </c>
      <c r="D263" s="64" t="s">
        <v>385</v>
      </c>
      <c r="E263" s="64">
        <v>2021</v>
      </c>
      <c r="F263" s="64" t="s">
        <v>386</v>
      </c>
      <c r="G263" s="73">
        <v>2700</v>
      </c>
    </row>
    <row r="264" spans="1:7" ht="12.75" outlineLevel="3">
      <c r="A264" s="64" t="s">
        <v>336</v>
      </c>
      <c r="B264" s="72" t="s">
        <v>359</v>
      </c>
      <c r="C264" s="64">
        <v>1</v>
      </c>
      <c r="D264" s="64" t="s">
        <v>387</v>
      </c>
      <c r="E264" s="64">
        <v>2021</v>
      </c>
      <c r="F264" s="64" t="s">
        <v>69</v>
      </c>
      <c r="G264" s="73">
        <v>500</v>
      </c>
    </row>
    <row r="265" spans="1:7" ht="12.75" outlineLevel="3">
      <c r="A265" s="64" t="s">
        <v>336</v>
      </c>
      <c r="B265" s="72" t="s">
        <v>359</v>
      </c>
      <c r="C265" s="64">
        <v>1</v>
      </c>
      <c r="D265" s="64" t="s">
        <v>388</v>
      </c>
      <c r="E265" s="64">
        <v>2021</v>
      </c>
      <c r="F265" s="64" t="s">
        <v>313</v>
      </c>
      <c r="G265" s="73">
        <v>8000</v>
      </c>
    </row>
    <row r="266" spans="2:7" ht="12.75" outlineLevel="3">
      <c r="B266" s="72"/>
      <c r="C266" s="64">
        <v>1</v>
      </c>
      <c r="D266" s="64" t="s">
        <v>1350</v>
      </c>
      <c r="E266" s="64">
        <v>2021</v>
      </c>
      <c r="F266" s="64" t="s">
        <v>1351</v>
      </c>
      <c r="G266" s="73">
        <v>129000</v>
      </c>
    </row>
    <row r="267" spans="2:7" ht="12.75" outlineLevel="3">
      <c r="B267" s="72"/>
      <c r="C267" s="64">
        <v>1</v>
      </c>
      <c r="D267" s="64" t="s">
        <v>389</v>
      </c>
      <c r="E267" s="64">
        <v>2021</v>
      </c>
      <c r="F267" s="64" t="s">
        <v>390</v>
      </c>
      <c r="G267" s="73">
        <v>0</v>
      </c>
    </row>
    <row r="268" spans="1:7" ht="12.75" outlineLevel="3">
      <c r="A268" s="64" t="s">
        <v>336</v>
      </c>
      <c r="B268" s="72" t="s">
        <v>359</v>
      </c>
      <c r="C268" s="64">
        <v>1</v>
      </c>
      <c r="D268" s="64" t="s">
        <v>391</v>
      </c>
      <c r="E268" s="64">
        <v>2021</v>
      </c>
      <c r="F268" s="64" t="s">
        <v>392</v>
      </c>
      <c r="G268" s="73">
        <v>600</v>
      </c>
    </row>
    <row r="269" spans="1:7" ht="12.75" outlineLevel="3">
      <c r="A269" s="64" t="s">
        <v>336</v>
      </c>
      <c r="B269" s="72" t="s">
        <v>359</v>
      </c>
      <c r="C269" s="64">
        <v>1</v>
      </c>
      <c r="D269" s="64" t="s">
        <v>393</v>
      </c>
      <c r="E269" s="64">
        <v>2021</v>
      </c>
      <c r="F269" s="64" t="s">
        <v>75</v>
      </c>
      <c r="G269" s="73">
        <v>200</v>
      </c>
    </row>
    <row r="270" spans="2:7" ht="12.75" outlineLevel="3">
      <c r="B270" s="72"/>
      <c r="C270" s="64">
        <v>1</v>
      </c>
      <c r="D270" s="64" t="s">
        <v>394</v>
      </c>
      <c r="E270" s="64">
        <v>2021</v>
      </c>
      <c r="F270" s="64" t="s">
        <v>395</v>
      </c>
      <c r="G270" s="73">
        <v>0</v>
      </c>
    </row>
    <row r="271" spans="2:7" ht="12.75" hidden="1" outlineLevel="3">
      <c r="B271" s="72"/>
      <c r="C271" s="64">
        <v>1</v>
      </c>
      <c r="D271" s="64" t="s">
        <v>396</v>
      </c>
      <c r="E271" s="64">
        <v>2021</v>
      </c>
      <c r="F271" s="64" t="s">
        <v>397</v>
      </c>
      <c r="G271" s="73">
        <v>0</v>
      </c>
    </row>
    <row r="272" spans="2:7" ht="12.75" outlineLevel="3">
      <c r="B272" s="72"/>
      <c r="G272" s="73"/>
    </row>
    <row r="273" spans="6:7" ht="12.75" outlineLevel="2">
      <c r="F273" s="75" t="s">
        <v>398</v>
      </c>
      <c r="G273" s="76">
        <f>SUBTOTAL(9,G245:G271)</f>
        <v>375013.91000000003</v>
      </c>
    </row>
    <row r="274" spans="2:7" ht="12.75" outlineLevel="2">
      <c r="B274" s="79"/>
      <c r="G274" s="73"/>
    </row>
    <row r="275" spans="1:7" ht="12.75" outlineLevel="3">
      <c r="A275" s="64" t="s">
        <v>336</v>
      </c>
      <c r="B275" s="72" t="s">
        <v>399</v>
      </c>
      <c r="C275" s="64">
        <v>1</v>
      </c>
      <c r="D275" s="64" t="s">
        <v>400</v>
      </c>
      <c r="E275" s="64">
        <v>2021</v>
      </c>
      <c r="F275" s="64" t="s">
        <v>401</v>
      </c>
      <c r="G275" s="73">
        <v>20000</v>
      </c>
    </row>
    <row r="276" spans="2:7" ht="12.75" outlineLevel="3">
      <c r="B276" s="72"/>
      <c r="C276" s="64">
        <v>1</v>
      </c>
      <c r="D276" s="64" t="s">
        <v>1352</v>
      </c>
      <c r="E276" s="64">
        <v>2021</v>
      </c>
      <c r="F276" s="64" t="s">
        <v>402</v>
      </c>
      <c r="G276" s="73">
        <v>25000</v>
      </c>
    </row>
    <row r="277" spans="2:7" ht="12.75" outlineLevel="3">
      <c r="B277" s="72"/>
      <c r="G277" s="73"/>
    </row>
    <row r="278" spans="6:7" ht="12.75" outlineLevel="2">
      <c r="F278" s="75" t="s">
        <v>403</v>
      </c>
      <c r="G278" s="76">
        <f>SUBTOTAL(9,G275:G276)</f>
        <v>45000</v>
      </c>
    </row>
    <row r="279" spans="2:7" ht="12.75" outlineLevel="2">
      <c r="B279" s="79"/>
      <c r="G279" s="73"/>
    </row>
    <row r="280" spans="1:7" ht="12.75" outlineLevel="3">
      <c r="A280" s="64" t="s">
        <v>336</v>
      </c>
      <c r="B280" s="72" t="s">
        <v>404</v>
      </c>
      <c r="C280" s="64">
        <v>1</v>
      </c>
      <c r="D280" s="64" t="s">
        <v>405</v>
      </c>
      <c r="E280" s="64">
        <v>2021</v>
      </c>
      <c r="F280" s="64" t="s">
        <v>406</v>
      </c>
      <c r="G280" s="73">
        <v>1000</v>
      </c>
    </row>
    <row r="281" spans="1:7" ht="12.75" outlineLevel="3">
      <c r="A281" s="64" t="s">
        <v>336</v>
      </c>
      <c r="B281" s="72" t="s">
        <v>404</v>
      </c>
      <c r="C281" s="64">
        <v>1</v>
      </c>
      <c r="D281" s="64" t="s">
        <v>407</v>
      </c>
      <c r="E281" s="64">
        <v>2021</v>
      </c>
      <c r="F281" s="64" t="s">
        <v>408</v>
      </c>
      <c r="G281" s="73">
        <v>170203.68</v>
      </c>
    </row>
    <row r="282" spans="2:7" ht="12.75" outlineLevel="3">
      <c r="B282" s="72"/>
      <c r="G282" s="73"/>
    </row>
    <row r="283" spans="6:7" ht="12.75" outlineLevel="2">
      <c r="F283" s="75" t="s">
        <v>409</v>
      </c>
      <c r="G283" s="76">
        <f>SUBTOTAL(9,G280:G281)</f>
        <v>171203.68</v>
      </c>
    </row>
    <row r="284" spans="2:7" ht="12.75" outlineLevel="2">
      <c r="B284" s="79"/>
      <c r="G284" s="73"/>
    </row>
    <row r="285" spans="1:7" ht="12.75" outlineLevel="3">
      <c r="A285" s="64" t="s">
        <v>336</v>
      </c>
      <c r="B285" s="72" t="s">
        <v>410</v>
      </c>
      <c r="C285" s="64">
        <v>1</v>
      </c>
      <c r="D285" s="64" t="s">
        <v>411</v>
      </c>
      <c r="E285" s="64">
        <v>2021</v>
      </c>
      <c r="F285" s="64" t="s">
        <v>412</v>
      </c>
      <c r="G285" s="73">
        <v>17000</v>
      </c>
    </row>
    <row r="286" spans="1:7" ht="12.75" outlineLevel="3">
      <c r="A286" s="64" t="s">
        <v>336</v>
      </c>
      <c r="B286" s="72" t="s">
        <v>410</v>
      </c>
      <c r="C286" s="64">
        <v>1</v>
      </c>
      <c r="D286" s="64" t="s">
        <v>413</v>
      </c>
      <c r="E286" s="64">
        <v>2021</v>
      </c>
      <c r="F286" s="64" t="s">
        <v>414</v>
      </c>
      <c r="G286" s="73">
        <v>6000</v>
      </c>
    </row>
    <row r="287" spans="2:7" ht="12.75" outlineLevel="3">
      <c r="B287" s="72"/>
      <c r="G287" s="73"/>
    </row>
    <row r="288" spans="6:7" ht="12.75" outlineLevel="2">
      <c r="F288" s="75" t="s">
        <v>415</v>
      </c>
      <c r="G288" s="76">
        <f>SUBTOTAL(9,G285:G286)</f>
        <v>23000</v>
      </c>
    </row>
    <row r="289" spans="2:7" ht="12.75" outlineLevel="2">
      <c r="B289" s="79"/>
      <c r="G289" s="73"/>
    </row>
    <row r="290" spans="1:7" ht="12.75" outlineLevel="3">
      <c r="A290" s="64" t="s">
        <v>336</v>
      </c>
      <c r="B290" s="72" t="s">
        <v>416</v>
      </c>
      <c r="C290" s="64">
        <v>1</v>
      </c>
      <c r="D290" s="64" t="s">
        <v>417</v>
      </c>
      <c r="E290" s="64">
        <v>2021</v>
      </c>
      <c r="F290" s="64" t="s">
        <v>92</v>
      </c>
      <c r="G290" s="73">
        <v>4406.52</v>
      </c>
    </row>
    <row r="291" spans="1:7" ht="12.75" outlineLevel="3">
      <c r="A291" s="64" t="s">
        <v>336</v>
      </c>
      <c r="B291" s="72" t="s">
        <v>416</v>
      </c>
      <c r="C291" s="64">
        <v>1</v>
      </c>
      <c r="D291" s="64" t="s">
        <v>418</v>
      </c>
      <c r="E291" s="64">
        <v>2021</v>
      </c>
      <c r="F291" s="64" t="s">
        <v>94</v>
      </c>
      <c r="G291" s="73">
        <v>9250.66</v>
      </c>
    </row>
    <row r="292" spans="1:7" ht="12.75" outlineLevel="3">
      <c r="A292" s="64" t="s">
        <v>336</v>
      </c>
      <c r="B292" s="72" t="s">
        <v>416</v>
      </c>
      <c r="C292" s="64">
        <v>1</v>
      </c>
      <c r="D292" s="64" t="s">
        <v>419</v>
      </c>
      <c r="E292" s="64">
        <v>2021</v>
      </c>
      <c r="F292" s="64" t="s">
        <v>57</v>
      </c>
      <c r="G292" s="73">
        <v>4399.92</v>
      </c>
    </row>
    <row r="293" spans="1:7" ht="12.75" outlineLevel="3">
      <c r="A293" s="64" t="s">
        <v>336</v>
      </c>
      <c r="B293" s="72" t="s">
        <v>416</v>
      </c>
      <c r="C293" s="64">
        <v>1</v>
      </c>
      <c r="D293" s="64" t="s">
        <v>420</v>
      </c>
      <c r="E293" s="64">
        <v>2021</v>
      </c>
      <c r="F293" s="64" t="s">
        <v>342</v>
      </c>
      <c r="G293" s="73">
        <v>10000</v>
      </c>
    </row>
    <row r="294" spans="2:7" ht="12.75" outlineLevel="3">
      <c r="B294" s="72"/>
      <c r="G294" s="73"/>
    </row>
    <row r="295" spans="6:7" ht="12.75" outlineLevel="2">
      <c r="F295" s="75" t="s">
        <v>421</v>
      </c>
      <c r="G295" s="76">
        <f>SUBTOTAL(9,G290:G293)</f>
        <v>28057.1</v>
      </c>
    </row>
    <row r="296" spans="2:7" ht="12.75" outlineLevel="2">
      <c r="B296" s="79"/>
      <c r="G296" s="73"/>
    </row>
    <row r="297" spans="1:7" ht="12.75" outlineLevel="3">
      <c r="A297" s="64" t="s">
        <v>336</v>
      </c>
      <c r="B297" s="72" t="s">
        <v>422</v>
      </c>
      <c r="C297" s="64">
        <v>1</v>
      </c>
      <c r="D297" s="64" t="s">
        <v>423</v>
      </c>
      <c r="E297" s="64">
        <v>2021</v>
      </c>
      <c r="F297" s="64" t="s">
        <v>92</v>
      </c>
      <c r="G297" s="73">
        <v>8813.04</v>
      </c>
    </row>
    <row r="298" spans="1:7" ht="12.75" outlineLevel="3">
      <c r="A298" s="64" t="s">
        <v>336</v>
      </c>
      <c r="B298" s="72" t="s">
        <v>422</v>
      </c>
      <c r="C298" s="64">
        <v>1</v>
      </c>
      <c r="D298" s="64" t="s">
        <v>424</v>
      </c>
      <c r="E298" s="64">
        <v>2021</v>
      </c>
      <c r="F298" s="64" t="s">
        <v>94</v>
      </c>
      <c r="G298" s="73">
        <v>18501.33</v>
      </c>
    </row>
    <row r="299" spans="1:7" ht="12.75" outlineLevel="3">
      <c r="A299" s="64" t="s">
        <v>336</v>
      </c>
      <c r="B299" s="72" t="s">
        <v>422</v>
      </c>
      <c r="C299" s="64">
        <v>1</v>
      </c>
      <c r="D299" s="64" t="s">
        <v>425</v>
      </c>
      <c r="E299" s="64">
        <v>2021</v>
      </c>
      <c r="F299" s="64" t="s">
        <v>57</v>
      </c>
      <c r="G299" s="73">
        <v>8799.84</v>
      </c>
    </row>
    <row r="300" spans="1:7" ht="12.75" outlineLevel="3">
      <c r="A300" s="64" t="s">
        <v>336</v>
      </c>
      <c r="B300" s="72" t="s">
        <v>422</v>
      </c>
      <c r="C300" s="64">
        <v>1</v>
      </c>
      <c r="D300" s="64" t="s">
        <v>426</v>
      </c>
      <c r="E300" s="64">
        <v>2021</v>
      </c>
      <c r="F300" s="64" t="s">
        <v>342</v>
      </c>
      <c r="G300" s="73">
        <v>5000</v>
      </c>
    </row>
    <row r="301" spans="2:7" ht="12.75" outlineLevel="3">
      <c r="B301" s="72"/>
      <c r="G301" s="73"/>
    </row>
    <row r="302" spans="6:7" ht="12.75" outlineLevel="2">
      <c r="F302" s="75" t="s">
        <v>427</v>
      </c>
      <c r="G302" s="76">
        <f>SUBTOTAL(9,G297:G300)</f>
        <v>41114.21000000001</v>
      </c>
    </row>
    <row r="303" spans="2:7" ht="12.75" outlineLevel="2">
      <c r="B303" s="79"/>
      <c r="G303" s="73"/>
    </row>
    <row r="304" spans="1:7" ht="12.75" outlineLevel="3">
      <c r="A304" s="64" t="s">
        <v>336</v>
      </c>
      <c r="B304" s="72" t="s">
        <v>428</v>
      </c>
      <c r="C304" s="64">
        <v>1</v>
      </c>
      <c r="D304" s="64" t="s">
        <v>429</v>
      </c>
      <c r="E304" s="64">
        <v>2021</v>
      </c>
      <c r="F304" s="64" t="s">
        <v>92</v>
      </c>
      <c r="G304" s="73">
        <v>17626.07</v>
      </c>
    </row>
    <row r="305" spans="1:7" ht="12.75" outlineLevel="3">
      <c r="A305" s="64" t="s">
        <v>336</v>
      </c>
      <c r="B305" s="72" t="s">
        <v>428</v>
      </c>
      <c r="C305" s="64">
        <v>1</v>
      </c>
      <c r="D305" s="64" t="s">
        <v>430</v>
      </c>
      <c r="E305" s="64">
        <v>2021</v>
      </c>
      <c r="F305" s="64" t="s">
        <v>94</v>
      </c>
      <c r="G305" s="73">
        <v>37002.66</v>
      </c>
    </row>
    <row r="306" spans="1:7" ht="12.75" outlineLevel="3">
      <c r="A306" s="64" t="s">
        <v>336</v>
      </c>
      <c r="B306" s="72" t="s">
        <v>428</v>
      </c>
      <c r="C306" s="64">
        <v>1</v>
      </c>
      <c r="D306" s="64" t="s">
        <v>431</v>
      </c>
      <c r="E306" s="64">
        <v>2021</v>
      </c>
      <c r="F306" s="64" t="s">
        <v>57</v>
      </c>
      <c r="G306" s="73">
        <v>17599.68</v>
      </c>
    </row>
    <row r="307" spans="1:7" ht="12.75" outlineLevel="3">
      <c r="A307" s="64" t="s">
        <v>336</v>
      </c>
      <c r="B307" s="72" t="s">
        <v>428</v>
      </c>
      <c r="C307" s="64">
        <v>1</v>
      </c>
      <c r="D307" s="64" t="s">
        <v>432</v>
      </c>
      <c r="E307" s="64">
        <v>2021</v>
      </c>
      <c r="F307" s="64" t="s">
        <v>342</v>
      </c>
      <c r="G307" s="73">
        <v>10000</v>
      </c>
    </row>
    <row r="308" spans="1:7" ht="12.75" outlineLevel="3">
      <c r="A308" s="64" t="s">
        <v>336</v>
      </c>
      <c r="B308" s="72" t="s">
        <v>428</v>
      </c>
      <c r="C308" s="64">
        <v>1</v>
      </c>
      <c r="D308" s="64" t="s">
        <v>433</v>
      </c>
      <c r="E308" s="64">
        <v>2021</v>
      </c>
      <c r="F308" s="64" t="s">
        <v>434</v>
      </c>
      <c r="G308" s="73">
        <v>3000</v>
      </c>
    </row>
    <row r="309" spans="1:7" ht="12.75" outlineLevel="3">
      <c r="A309" s="64" t="s">
        <v>336</v>
      </c>
      <c r="B309" s="72" t="s">
        <v>428</v>
      </c>
      <c r="C309" s="64">
        <v>1</v>
      </c>
      <c r="D309" s="64" t="s">
        <v>435</v>
      </c>
      <c r="E309" s="64">
        <v>2021</v>
      </c>
      <c r="F309" s="64" t="s">
        <v>436</v>
      </c>
      <c r="G309" s="73">
        <v>10000</v>
      </c>
    </row>
    <row r="310" spans="2:7" ht="12.75" outlineLevel="3">
      <c r="B310" s="72"/>
      <c r="G310" s="73"/>
    </row>
    <row r="311" spans="1:7" ht="12.75" outlineLevel="1">
      <c r="A311" s="80"/>
      <c r="F311" s="75" t="s">
        <v>437</v>
      </c>
      <c r="G311" s="76">
        <f>SUBTOTAL(9,G304:G309)</f>
        <v>95228.41</v>
      </c>
    </row>
    <row r="312" spans="2:7" ht="12.75" outlineLevel="3">
      <c r="B312" s="72"/>
      <c r="G312" s="73"/>
    </row>
    <row r="313" spans="2:7" ht="12.75" outlineLevel="2">
      <c r="B313" s="72"/>
      <c r="E313" s="81" t="s">
        <v>438</v>
      </c>
      <c r="F313" s="78"/>
      <c r="G313" s="76">
        <f>SUBTOTAL(9,G226:G309)</f>
        <v>1080696.47</v>
      </c>
    </row>
    <row r="315" spans="1:7" ht="12.75" outlineLevel="3">
      <c r="A315" s="64" t="s">
        <v>439</v>
      </c>
      <c r="B315" s="72" t="s">
        <v>440</v>
      </c>
      <c r="C315" s="64">
        <v>1</v>
      </c>
      <c r="D315" s="64" t="s">
        <v>441</v>
      </c>
      <c r="E315" s="64">
        <v>2021</v>
      </c>
      <c r="F315" s="64" t="s">
        <v>92</v>
      </c>
      <c r="G315" s="73">
        <v>6727.19</v>
      </c>
    </row>
    <row r="316" spans="1:7" ht="12.75" outlineLevel="3">
      <c r="A316" s="64" t="s">
        <v>439</v>
      </c>
      <c r="B316" s="72" t="s">
        <v>440</v>
      </c>
      <c r="C316" s="64">
        <v>1</v>
      </c>
      <c r="D316" s="64" t="s">
        <v>442</v>
      </c>
      <c r="E316" s="64">
        <v>2021</v>
      </c>
      <c r="F316" s="64" t="s">
        <v>94</v>
      </c>
      <c r="G316" s="73">
        <v>13414.21</v>
      </c>
    </row>
    <row r="317" spans="1:7" ht="12.75" outlineLevel="3">
      <c r="A317" s="64" t="s">
        <v>439</v>
      </c>
      <c r="B317" s="72" t="s">
        <v>440</v>
      </c>
      <c r="C317" s="64">
        <v>1</v>
      </c>
      <c r="D317" s="64" t="s">
        <v>443</v>
      </c>
      <c r="E317" s="64">
        <v>2021</v>
      </c>
      <c r="F317" s="64" t="s">
        <v>57</v>
      </c>
      <c r="G317" s="73">
        <v>6202.96</v>
      </c>
    </row>
    <row r="318" spans="1:7" ht="12.75" outlineLevel="3">
      <c r="A318" s="64" t="s">
        <v>439</v>
      </c>
      <c r="B318" s="72" t="s">
        <v>440</v>
      </c>
      <c r="C318" s="64">
        <v>1</v>
      </c>
      <c r="D318" s="64" t="s">
        <v>444</v>
      </c>
      <c r="E318" s="64">
        <v>2021</v>
      </c>
      <c r="F318" s="64" t="s">
        <v>105</v>
      </c>
      <c r="G318" s="73">
        <v>0</v>
      </c>
    </row>
    <row r="319" spans="1:7" ht="12.75" outlineLevel="3">
      <c r="A319" s="64" t="s">
        <v>439</v>
      </c>
      <c r="B319" s="72" t="s">
        <v>440</v>
      </c>
      <c r="C319" s="64">
        <v>1</v>
      </c>
      <c r="D319" s="64" t="s">
        <v>445</v>
      </c>
      <c r="E319" s="64">
        <v>2021</v>
      </c>
      <c r="F319" s="64" t="s">
        <v>446</v>
      </c>
      <c r="G319" s="73">
        <v>0</v>
      </c>
    </row>
    <row r="320" spans="1:7" ht="12.75" outlineLevel="3">
      <c r="A320" s="64" t="s">
        <v>439</v>
      </c>
      <c r="B320" s="72" t="s">
        <v>440</v>
      </c>
      <c r="C320" s="64">
        <v>1</v>
      </c>
      <c r="D320" s="64" t="s">
        <v>447</v>
      </c>
      <c r="E320" s="64">
        <v>2021</v>
      </c>
      <c r="F320" s="64" t="s">
        <v>448</v>
      </c>
      <c r="G320" s="73">
        <v>8500</v>
      </c>
    </row>
    <row r="321" spans="1:7" ht="12.75" outlineLevel="3">
      <c r="A321" s="64" t="s">
        <v>439</v>
      </c>
      <c r="B321" s="72" t="s">
        <v>440</v>
      </c>
      <c r="C321" s="64">
        <v>1</v>
      </c>
      <c r="D321" s="64" t="s">
        <v>449</v>
      </c>
      <c r="E321" s="64">
        <v>2021</v>
      </c>
      <c r="F321" s="64" t="s">
        <v>450</v>
      </c>
      <c r="G321" s="73">
        <v>500</v>
      </c>
    </row>
    <row r="322" spans="1:7" ht="12.75" outlineLevel="3">
      <c r="A322" s="64" t="s">
        <v>439</v>
      </c>
      <c r="B322" s="72" t="s">
        <v>440</v>
      </c>
      <c r="C322" s="64">
        <v>1</v>
      </c>
      <c r="D322" s="64" t="s">
        <v>451</v>
      </c>
      <c r="E322" s="64">
        <v>2021</v>
      </c>
      <c r="F322" s="64" t="s">
        <v>452</v>
      </c>
      <c r="G322" s="73">
        <v>165000</v>
      </c>
    </row>
    <row r="323" spans="1:7" ht="12.75" outlineLevel="3">
      <c r="A323" s="64" t="s">
        <v>439</v>
      </c>
      <c r="B323" s="72" t="s">
        <v>440</v>
      </c>
      <c r="C323" s="64">
        <v>1</v>
      </c>
      <c r="D323" s="64" t="s">
        <v>453</v>
      </c>
      <c r="E323" s="64">
        <v>2021</v>
      </c>
      <c r="F323" s="64" t="s">
        <v>285</v>
      </c>
      <c r="G323" s="73">
        <v>100</v>
      </c>
    </row>
    <row r="324" spans="1:7" ht="12.75" outlineLevel="3">
      <c r="A324" s="64" t="s">
        <v>439</v>
      </c>
      <c r="B324" s="72" t="s">
        <v>440</v>
      </c>
      <c r="C324" s="64">
        <v>1</v>
      </c>
      <c r="D324" s="64" t="s">
        <v>454</v>
      </c>
      <c r="E324" s="64">
        <v>2021</v>
      </c>
      <c r="F324" s="64" t="s">
        <v>455</v>
      </c>
      <c r="G324" s="73">
        <v>100</v>
      </c>
    </row>
    <row r="325" spans="1:7" ht="12.75" outlineLevel="3">
      <c r="A325" s="64" t="s">
        <v>439</v>
      </c>
      <c r="B325" s="72" t="s">
        <v>440</v>
      </c>
      <c r="C325" s="64">
        <v>1</v>
      </c>
      <c r="D325" s="64" t="s">
        <v>456</v>
      </c>
      <c r="E325" s="64">
        <v>2021</v>
      </c>
      <c r="F325" s="64" t="s">
        <v>457</v>
      </c>
      <c r="G325" s="73">
        <v>0</v>
      </c>
    </row>
    <row r="326" spans="2:7" ht="12.75" outlineLevel="3">
      <c r="B326" s="72"/>
      <c r="G326" s="73"/>
    </row>
    <row r="327" spans="6:7" ht="12.75" outlineLevel="2">
      <c r="F327" s="75" t="s">
        <v>458</v>
      </c>
      <c r="G327" s="76">
        <f>SUBTOTAL(9,G315:G325)</f>
        <v>200544.36</v>
      </c>
    </row>
    <row r="328" spans="2:7" ht="12.75" outlineLevel="2">
      <c r="B328" s="79"/>
      <c r="G328" s="73"/>
    </row>
    <row r="329" spans="1:7" ht="12.75" outlineLevel="3">
      <c r="A329" s="64" t="s">
        <v>439</v>
      </c>
      <c r="B329" s="72" t="s">
        <v>459</v>
      </c>
      <c r="C329" s="64">
        <v>1</v>
      </c>
      <c r="D329" s="64" t="s">
        <v>460</v>
      </c>
      <c r="E329" s="64">
        <v>2021</v>
      </c>
      <c r="F329" s="64" t="s">
        <v>92</v>
      </c>
      <c r="G329" s="73">
        <v>60544.68</v>
      </c>
    </row>
    <row r="330" spans="1:7" ht="12.75" outlineLevel="3">
      <c r="A330" s="64" t="s">
        <v>439</v>
      </c>
      <c r="B330" s="72" t="s">
        <v>459</v>
      </c>
      <c r="C330" s="64">
        <v>1</v>
      </c>
      <c r="D330" s="64" t="s">
        <v>461</v>
      </c>
      <c r="E330" s="64">
        <v>2021</v>
      </c>
      <c r="F330" s="64" t="s">
        <v>94</v>
      </c>
      <c r="G330" s="73">
        <v>120717.91</v>
      </c>
    </row>
    <row r="331" spans="1:7" ht="12.75" outlineLevel="3">
      <c r="A331" s="64" t="s">
        <v>439</v>
      </c>
      <c r="B331" s="72" t="s">
        <v>459</v>
      </c>
      <c r="C331" s="64">
        <v>1</v>
      </c>
      <c r="D331" s="64" t="s">
        <v>462</v>
      </c>
      <c r="E331" s="64">
        <v>2021</v>
      </c>
      <c r="F331" s="64" t="s">
        <v>57</v>
      </c>
      <c r="G331" s="73">
        <v>55826.68</v>
      </c>
    </row>
    <row r="332" spans="1:7" ht="12.75" outlineLevel="3">
      <c r="A332" s="64" t="s">
        <v>439</v>
      </c>
      <c r="B332" s="72" t="s">
        <v>459</v>
      </c>
      <c r="C332" s="64">
        <v>1</v>
      </c>
      <c r="D332" s="64" t="s">
        <v>463</v>
      </c>
      <c r="E332" s="64">
        <v>2021</v>
      </c>
      <c r="F332" s="64" t="s">
        <v>105</v>
      </c>
      <c r="G332" s="73">
        <v>0</v>
      </c>
    </row>
    <row r="333" spans="1:7" ht="12.75" outlineLevel="3">
      <c r="A333" s="64" t="s">
        <v>439</v>
      </c>
      <c r="B333" s="72" t="s">
        <v>459</v>
      </c>
      <c r="C333" s="64">
        <v>1</v>
      </c>
      <c r="D333" s="64" t="s">
        <v>464</v>
      </c>
      <c r="E333" s="64">
        <v>2021</v>
      </c>
      <c r="F333" s="64" t="s">
        <v>465</v>
      </c>
      <c r="G333" s="73">
        <v>36500</v>
      </c>
    </row>
    <row r="334" spans="1:7" ht="12.75" outlineLevel="3">
      <c r="A334" s="64" t="s">
        <v>439</v>
      </c>
      <c r="B334" s="72" t="s">
        <v>459</v>
      </c>
      <c r="C334" s="64">
        <v>1</v>
      </c>
      <c r="D334" s="64" t="s">
        <v>466</v>
      </c>
      <c r="E334" s="64">
        <v>2021</v>
      </c>
      <c r="F334" s="64" t="s">
        <v>467</v>
      </c>
      <c r="G334" s="73">
        <v>35000</v>
      </c>
    </row>
    <row r="335" spans="1:7" ht="12.75" outlineLevel="3">
      <c r="A335" s="64" t="s">
        <v>439</v>
      </c>
      <c r="B335" s="72" t="s">
        <v>459</v>
      </c>
      <c r="C335" s="64">
        <v>1</v>
      </c>
      <c r="D335" s="64" t="s">
        <v>468</v>
      </c>
      <c r="E335" s="64">
        <v>2021</v>
      </c>
      <c r="F335" s="64" t="s">
        <v>450</v>
      </c>
      <c r="G335" s="73">
        <v>6500</v>
      </c>
    </row>
    <row r="336" spans="1:7" ht="12.75" outlineLevel="3">
      <c r="A336" s="64" t="s">
        <v>439</v>
      </c>
      <c r="B336" s="72" t="s">
        <v>459</v>
      </c>
      <c r="C336" s="64">
        <v>1</v>
      </c>
      <c r="D336" s="64" t="s">
        <v>469</v>
      </c>
      <c r="E336" s="64">
        <v>2021</v>
      </c>
      <c r="F336" s="64" t="s">
        <v>309</v>
      </c>
      <c r="G336" s="73">
        <v>45000</v>
      </c>
    </row>
    <row r="337" spans="1:7" ht="12.75" outlineLevel="3">
      <c r="A337" s="64" t="s">
        <v>439</v>
      </c>
      <c r="B337" s="72" t="s">
        <v>459</v>
      </c>
      <c r="C337" s="64">
        <v>1</v>
      </c>
      <c r="D337" s="64" t="s">
        <v>470</v>
      </c>
      <c r="E337" s="64">
        <v>2021</v>
      </c>
      <c r="F337" s="64" t="s">
        <v>471</v>
      </c>
      <c r="G337" s="73">
        <v>63000</v>
      </c>
    </row>
    <row r="338" spans="1:7" ht="12.75" outlineLevel="3">
      <c r="A338" s="64" t="s">
        <v>439</v>
      </c>
      <c r="B338" s="72" t="s">
        <v>459</v>
      </c>
      <c r="C338" s="64">
        <v>1</v>
      </c>
      <c r="D338" s="64" t="s">
        <v>472</v>
      </c>
      <c r="E338" s="64">
        <v>2021</v>
      </c>
      <c r="F338" s="64" t="s">
        <v>285</v>
      </c>
      <c r="G338" s="73">
        <v>600</v>
      </c>
    </row>
    <row r="339" spans="1:7" ht="12.75" outlineLevel="3">
      <c r="A339" s="64" t="s">
        <v>439</v>
      </c>
      <c r="B339" s="72" t="s">
        <v>459</v>
      </c>
      <c r="C339" s="64">
        <v>1</v>
      </c>
      <c r="D339" s="64" t="s">
        <v>473</v>
      </c>
      <c r="E339" s="64">
        <v>2021</v>
      </c>
      <c r="F339" s="64" t="s">
        <v>455</v>
      </c>
      <c r="G339" s="73">
        <v>500</v>
      </c>
    </row>
    <row r="340" spans="1:7" ht="12.75" outlineLevel="3">
      <c r="A340" s="64" t="s">
        <v>439</v>
      </c>
      <c r="B340" s="72" t="s">
        <v>459</v>
      </c>
      <c r="C340" s="64">
        <v>1</v>
      </c>
      <c r="D340" s="64" t="s">
        <v>474</v>
      </c>
      <c r="E340" s="64">
        <v>2021</v>
      </c>
      <c r="F340" s="64" t="s">
        <v>475</v>
      </c>
      <c r="G340" s="73">
        <v>16500</v>
      </c>
    </row>
    <row r="341" spans="1:7" ht="12.75" outlineLevel="3">
      <c r="A341" s="64" t="s">
        <v>439</v>
      </c>
      <c r="B341" s="72" t="s">
        <v>459</v>
      </c>
      <c r="C341" s="64">
        <v>1</v>
      </c>
      <c r="D341" s="64" t="s">
        <v>476</v>
      </c>
      <c r="E341" s="64">
        <v>2021</v>
      </c>
      <c r="F341" s="64" t="s">
        <v>67</v>
      </c>
      <c r="G341" s="73">
        <v>1200</v>
      </c>
    </row>
    <row r="342" spans="1:7" ht="12.75" outlineLevel="3">
      <c r="A342" s="64" t="s">
        <v>439</v>
      </c>
      <c r="B342" s="72" t="s">
        <v>459</v>
      </c>
      <c r="C342" s="64">
        <v>1</v>
      </c>
      <c r="D342" s="64" t="s">
        <v>477</v>
      </c>
      <c r="E342" s="64">
        <v>2021</v>
      </c>
      <c r="F342" s="64" t="s">
        <v>457</v>
      </c>
      <c r="G342" s="73">
        <v>1400</v>
      </c>
    </row>
    <row r="343" spans="1:7" ht="12.75" outlineLevel="3">
      <c r="A343" s="64" t="s">
        <v>439</v>
      </c>
      <c r="B343" s="72" t="s">
        <v>459</v>
      </c>
      <c r="C343" s="64">
        <v>1</v>
      </c>
      <c r="D343" s="64" t="s">
        <v>478</v>
      </c>
      <c r="E343" s="64">
        <v>2021</v>
      </c>
      <c r="F343" s="64" t="s">
        <v>479</v>
      </c>
      <c r="G343" s="73">
        <v>3000</v>
      </c>
    </row>
    <row r="344" spans="2:7" ht="12.75" outlineLevel="3">
      <c r="B344" s="72"/>
      <c r="C344" s="64">
        <v>1</v>
      </c>
      <c r="D344" s="64" t="s">
        <v>480</v>
      </c>
      <c r="E344" s="64">
        <v>2021</v>
      </c>
      <c r="F344" s="64" t="s">
        <v>481</v>
      </c>
      <c r="G344" s="73">
        <v>5500</v>
      </c>
    </row>
    <row r="345" spans="1:7" ht="12.75" outlineLevel="3">
      <c r="A345" s="64" t="s">
        <v>439</v>
      </c>
      <c r="B345" s="72" t="s">
        <v>459</v>
      </c>
      <c r="C345" s="64">
        <v>1</v>
      </c>
      <c r="D345" s="64" t="s">
        <v>482</v>
      </c>
      <c r="E345" s="64">
        <v>2021</v>
      </c>
      <c r="F345" s="64" t="s">
        <v>75</v>
      </c>
      <c r="G345" s="73">
        <v>200</v>
      </c>
    </row>
    <row r="346" spans="2:7" ht="12.75" outlineLevel="3">
      <c r="B346" s="72"/>
      <c r="C346" s="64">
        <v>1</v>
      </c>
      <c r="D346" s="64" t="s">
        <v>483</v>
      </c>
      <c r="E346" s="64">
        <v>2021</v>
      </c>
      <c r="F346" s="64" t="s">
        <v>484</v>
      </c>
      <c r="G346" s="73">
        <v>25000</v>
      </c>
    </row>
    <row r="347" spans="2:7" ht="12.75" outlineLevel="3">
      <c r="B347" s="72"/>
      <c r="G347" s="73"/>
    </row>
    <row r="348" spans="6:7" ht="12.75" outlineLevel="2">
      <c r="F348" s="75" t="s">
        <v>485</v>
      </c>
      <c r="G348" s="76">
        <f>SUBTOTAL(9,G329:G346)</f>
        <v>476989.27</v>
      </c>
    </row>
    <row r="349" spans="2:7" ht="12.75" outlineLevel="2">
      <c r="B349" s="79"/>
      <c r="G349" s="73"/>
    </row>
    <row r="350" spans="1:7" ht="12.75" outlineLevel="3">
      <c r="A350" s="64" t="s">
        <v>439</v>
      </c>
      <c r="B350" s="72" t="s">
        <v>486</v>
      </c>
      <c r="C350" s="64">
        <v>1</v>
      </c>
      <c r="D350" s="64" t="s">
        <v>487</v>
      </c>
      <c r="E350" s="64">
        <v>2021</v>
      </c>
      <c r="F350" s="64" t="s">
        <v>488</v>
      </c>
      <c r="G350" s="73">
        <v>145000</v>
      </c>
    </row>
    <row r="351" spans="2:7" ht="12.75" outlineLevel="3">
      <c r="B351" s="72"/>
      <c r="G351" s="73"/>
    </row>
    <row r="352" spans="1:7" ht="12.75" outlineLevel="1">
      <c r="A352" s="80"/>
      <c r="F352" s="75" t="s">
        <v>489</v>
      </c>
      <c r="G352" s="76">
        <f>SUBTOTAL(9,G350:G350)</f>
        <v>145000</v>
      </c>
    </row>
    <row r="353" spans="2:7" ht="12.75" outlineLevel="3">
      <c r="B353" s="72"/>
      <c r="G353" s="73"/>
    </row>
    <row r="354" spans="2:7" ht="12.75" outlineLevel="2">
      <c r="B354" s="72"/>
      <c r="E354" s="81" t="s">
        <v>490</v>
      </c>
      <c r="F354" s="78"/>
      <c r="G354" s="76">
        <f>SUBTOTAL(9,G315:G350)</f>
        <v>822533.6299999999</v>
      </c>
    </row>
    <row r="356" spans="1:7" ht="12.75" outlineLevel="3">
      <c r="A356" s="64" t="s">
        <v>491</v>
      </c>
      <c r="B356" s="72" t="s">
        <v>492</v>
      </c>
      <c r="C356" s="64">
        <v>1</v>
      </c>
      <c r="D356" s="64" t="s">
        <v>493</v>
      </c>
      <c r="E356" s="64">
        <v>2021</v>
      </c>
      <c r="F356" s="64" t="s">
        <v>92</v>
      </c>
      <c r="G356" s="73">
        <v>39591.65</v>
      </c>
    </row>
    <row r="357" spans="1:7" ht="12.75" outlineLevel="3">
      <c r="A357" s="64" t="s">
        <v>491</v>
      </c>
      <c r="B357" s="72" t="s">
        <v>492</v>
      </c>
      <c r="C357" s="64">
        <v>1</v>
      </c>
      <c r="D357" s="64" t="s">
        <v>494</v>
      </c>
      <c r="E357" s="64">
        <v>2021</v>
      </c>
      <c r="F357" s="64" t="s">
        <v>94</v>
      </c>
      <c r="G357" s="73">
        <v>72565.49</v>
      </c>
    </row>
    <row r="358" spans="1:7" ht="12.75" outlineLevel="3">
      <c r="A358" s="64" t="s">
        <v>491</v>
      </c>
      <c r="B358" s="72" t="s">
        <v>492</v>
      </c>
      <c r="C358" s="64">
        <v>1</v>
      </c>
      <c r="D358" s="64" t="s">
        <v>495</v>
      </c>
      <c r="E358" s="64">
        <v>2021</v>
      </c>
      <c r="F358" s="64" t="s">
        <v>57</v>
      </c>
      <c r="G358" s="73">
        <v>37379.86</v>
      </c>
    </row>
    <row r="359" spans="1:7" ht="12.75" outlineLevel="3">
      <c r="A359" s="64" t="s">
        <v>491</v>
      </c>
      <c r="B359" s="72" t="s">
        <v>492</v>
      </c>
      <c r="C359" s="64">
        <v>1</v>
      </c>
      <c r="D359" s="64" t="s">
        <v>496</v>
      </c>
      <c r="E359" s="64">
        <v>2021</v>
      </c>
      <c r="F359" s="64" t="s">
        <v>105</v>
      </c>
      <c r="G359" s="73">
        <v>0</v>
      </c>
    </row>
    <row r="360" spans="1:7" ht="12.75" outlineLevel="3">
      <c r="A360" s="64" t="s">
        <v>491</v>
      </c>
      <c r="B360" s="72" t="s">
        <v>492</v>
      </c>
      <c r="C360" s="64">
        <v>1</v>
      </c>
      <c r="D360" s="64" t="s">
        <v>497</v>
      </c>
      <c r="E360" s="64">
        <v>2021</v>
      </c>
      <c r="F360" s="64" t="s">
        <v>498</v>
      </c>
      <c r="G360" s="73">
        <v>40000</v>
      </c>
    </row>
    <row r="361" spans="1:7" ht="12.75" outlineLevel="3">
      <c r="A361" s="64" t="s">
        <v>491</v>
      </c>
      <c r="B361" s="72" t="s">
        <v>492</v>
      </c>
      <c r="C361" s="64">
        <v>1</v>
      </c>
      <c r="D361" s="64" t="s">
        <v>499</v>
      </c>
      <c r="E361" s="64">
        <v>2021</v>
      </c>
      <c r="F361" s="64" t="s">
        <v>500</v>
      </c>
      <c r="G361" s="73">
        <v>900</v>
      </c>
    </row>
    <row r="362" spans="1:7" ht="12.75" outlineLevel="3">
      <c r="A362" s="64" t="s">
        <v>491</v>
      </c>
      <c r="B362" s="72" t="s">
        <v>492</v>
      </c>
      <c r="C362" s="64">
        <v>1</v>
      </c>
      <c r="D362" s="64" t="s">
        <v>501</v>
      </c>
      <c r="E362" s="64">
        <v>2021</v>
      </c>
      <c r="F362" s="64" t="s">
        <v>502</v>
      </c>
      <c r="G362" s="73">
        <v>135000</v>
      </c>
    </row>
    <row r="363" spans="1:7" ht="12.75" outlineLevel="3">
      <c r="A363" s="64" t="s">
        <v>491</v>
      </c>
      <c r="B363" s="72" t="s">
        <v>492</v>
      </c>
      <c r="C363" s="64">
        <v>1</v>
      </c>
      <c r="D363" s="64" t="s">
        <v>503</v>
      </c>
      <c r="E363" s="64">
        <v>2021</v>
      </c>
      <c r="F363" s="64" t="s">
        <v>285</v>
      </c>
      <c r="G363" s="73">
        <v>800</v>
      </c>
    </row>
    <row r="364" spans="1:7" ht="12.75" outlineLevel="3">
      <c r="A364" s="64" t="s">
        <v>491</v>
      </c>
      <c r="B364" s="72" t="s">
        <v>492</v>
      </c>
      <c r="C364" s="64">
        <v>1</v>
      </c>
      <c r="D364" s="64" t="s">
        <v>504</v>
      </c>
      <c r="E364" s="64">
        <v>2021</v>
      </c>
      <c r="F364" s="64" t="s">
        <v>287</v>
      </c>
      <c r="G364" s="73">
        <v>1500</v>
      </c>
    </row>
    <row r="365" spans="2:7" ht="12.75" outlineLevel="3">
      <c r="B365" s="72"/>
      <c r="C365" s="64">
        <v>1</v>
      </c>
      <c r="D365" s="64" t="s">
        <v>505</v>
      </c>
      <c r="E365" s="64">
        <v>2021</v>
      </c>
      <c r="F365" s="64" t="s">
        <v>67</v>
      </c>
      <c r="G365" s="73">
        <v>800</v>
      </c>
    </row>
    <row r="366" spans="1:7" ht="12.75" outlineLevel="3">
      <c r="A366" s="64" t="s">
        <v>491</v>
      </c>
      <c r="B366" s="72" t="s">
        <v>492</v>
      </c>
      <c r="C366" s="64">
        <v>1</v>
      </c>
      <c r="D366" s="64" t="s">
        <v>506</v>
      </c>
      <c r="E366" s="64">
        <v>2021</v>
      </c>
      <c r="F366" s="64" t="s">
        <v>457</v>
      </c>
      <c r="G366" s="73">
        <v>600</v>
      </c>
    </row>
    <row r="367" spans="1:7" ht="12.75" outlineLevel="3">
      <c r="A367" s="64" t="s">
        <v>491</v>
      </c>
      <c r="B367" s="72" t="s">
        <v>492</v>
      </c>
      <c r="C367" s="64">
        <v>1</v>
      </c>
      <c r="D367" s="64" t="s">
        <v>507</v>
      </c>
      <c r="E367" s="64">
        <v>2021</v>
      </c>
      <c r="F367" s="64" t="s">
        <v>75</v>
      </c>
      <c r="G367" s="73">
        <v>300</v>
      </c>
    </row>
    <row r="368" spans="1:7" ht="12.75" hidden="1" outlineLevel="3">
      <c r="A368" s="64" t="s">
        <v>491</v>
      </c>
      <c r="B368" s="72" t="s">
        <v>492</v>
      </c>
      <c r="C368" s="64">
        <v>1</v>
      </c>
      <c r="D368" s="64" t="s">
        <v>508</v>
      </c>
      <c r="E368" s="64">
        <v>2021</v>
      </c>
      <c r="F368" s="64" t="s">
        <v>509</v>
      </c>
      <c r="G368" s="73">
        <v>0</v>
      </c>
    </row>
    <row r="369" spans="2:7" ht="12.75" outlineLevel="3">
      <c r="B369" s="72"/>
      <c r="C369" s="64">
        <v>1</v>
      </c>
      <c r="D369" s="64" t="s">
        <v>510</v>
      </c>
      <c r="E369" s="64">
        <v>2021</v>
      </c>
      <c r="F369" s="64" t="s">
        <v>511</v>
      </c>
      <c r="G369" s="73">
        <v>6000</v>
      </c>
    </row>
    <row r="370" spans="2:7" ht="12.75" outlineLevel="3">
      <c r="B370" s="72"/>
      <c r="C370" s="64">
        <v>1</v>
      </c>
      <c r="D370" s="64" t="s">
        <v>512</v>
      </c>
      <c r="E370" s="64">
        <v>2021</v>
      </c>
      <c r="F370" s="64" t="s">
        <v>513</v>
      </c>
      <c r="G370" s="73">
        <v>30000</v>
      </c>
    </row>
    <row r="371" spans="2:7" ht="12.75" hidden="1" outlineLevel="3">
      <c r="B371" s="72"/>
      <c r="C371" s="64">
        <v>1</v>
      </c>
      <c r="D371" s="64" t="s">
        <v>514</v>
      </c>
      <c r="E371" s="64">
        <v>2021</v>
      </c>
      <c r="F371" s="64" t="s">
        <v>515</v>
      </c>
      <c r="G371" s="73">
        <v>0</v>
      </c>
    </row>
    <row r="372" spans="2:7" ht="12.75" outlineLevel="3">
      <c r="B372" s="72"/>
      <c r="G372" s="73"/>
    </row>
    <row r="373" spans="1:7" ht="12.75" outlineLevel="1">
      <c r="A373" s="80"/>
      <c r="F373" s="75" t="s">
        <v>516</v>
      </c>
      <c r="G373" s="76">
        <f>SUBTOTAL(9,G356:G371)</f>
        <v>365437</v>
      </c>
    </row>
    <row r="374" spans="2:7" ht="12.75" outlineLevel="3">
      <c r="B374" s="72"/>
      <c r="G374" s="73"/>
    </row>
    <row r="375" spans="2:7" ht="12.75" outlineLevel="2">
      <c r="B375" s="72"/>
      <c r="E375" s="81" t="s">
        <v>517</v>
      </c>
      <c r="F375" s="78"/>
      <c r="G375" s="76">
        <f>G373</f>
        <v>365437</v>
      </c>
    </row>
    <row r="376" spans="2:7" ht="12.75" outlineLevel="2">
      <c r="B376" s="72"/>
      <c r="E376" s="80"/>
      <c r="G376" s="73"/>
    </row>
    <row r="377" spans="2:7" ht="12.75" outlineLevel="2">
      <c r="B377" s="72"/>
      <c r="D377" s="81" t="s">
        <v>518</v>
      </c>
      <c r="E377" s="81"/>
      <c r="F377" s="81"/>
      <c r="G377" s="82">
        <f>G375+G354+G313+G224</f>
        <v>3979796.8499999996</v>
      </c>
    </row>
    <row r="379" spans="1:7" ht="12.75" outlineLevel="3">
      <c r="A379" s="64" t="s">
        <v>519</v>
      </c>
      <c r="B379" s="72" t="s">
        <v>520</v>
      </c>
      <c r="C379" s="64">
        <v>1</v>
      </c>
      <c r="D379" s="64" t="s">
        <v>521</v>
      </c>
      <c r="E379" s="64">
        <v>2021</v>
      </c>
      <c r="F379" s="64" t="s">
        <v>92</v>
      </c>
      <c r="G379" s="73">
        <v>13295.75</v>
      </c>
    </row>
    <row r="380" spans="1:7" ht="12.75" outlineLevel="3">
      <c r="A380" s="64" t="s">
        <v>519</v>
      </c>
      <c r="B380" s="72" t="s">
        <v>520</v>
      </c>
      <c r="C380" s="64">
        <v>1</v>
      </c>
      <c r="D380" s="64" t="s">
        <v>522</v>
      </c>
      <c r="E380" s="64">
        <v>2021</v>
      </c>
      <c r="F380" s="64" t="s">
        <v>94</v>
      </c>
      <c r="G380" s="73">
        <v>23124.12</v>
      </c>
    </row>
    <row r="381" spans="1:7" ht="12.75" outlineLevel="3">
      <c r="A381" s="64" t="s">
        <v>519</v>
      </c>
      <c r="B381" s="72" t="s">
        <v>520</v>
      </c>
      <c r="C381" s="64">
        <v>1</v>
      </c>
      <c r="D381" s="64" t="s">
        <v>523</v>
      </c>
      <c r="E381" s="64">
        <v>2021</v>
      </c>
      <c r="F381" s="64" t="s">
        <v>57</v>
      </c>
      <c r="G381" s="73">
        <v>11690.73</v>
      </c>
    </row>
    <row r="382" spans="1:7" ht="12.75" outlineLevel="3">
      <c r="A382" s="64" t="s">
        <v>519</v>
      </c>
      <c r="B382" s="72" t="s">
        <v>520</v>
      </c>
      <c r="C382" s="64">
        <v>1</v>
      </c>
      <c r="D382" s="64" t="s">
        <v>524</v>
      </c>
      <c r="E382" s="64">
        <v>2021</v>
      </c>
      <c r="F382" s="64" t="s">
        <v>105</v>
      </c>
      <c r="G382" s="73">
        <v>0</v>
      </c>
    </row>
    <row r="383" spans="1:7" ht="12.75" outlineLevel="3">
      <c r="A383" s="64" t="s">
        <v>519</v>
      </c>
      <c r="B383" s="72" t="s">
        <v>520</v>
      </c>
      <c r="C383" s="64">
        <v>1</v>
      </c>
      <c r="D383" s="64" t="s">
        <v>525</v>
      </c>
      <c r="E383" s="64">
        <v>2021</v>
      </c>
      <c r="F383" s="64" t="s">
        <v>526</v>
      </c>
      <c r="G383" s="73">
        <v>8700</v>
      </c>
    </row>
    <row r="384" spans="1:7" ht="12.75" outlineLevel="3">
      <c r="A384" s="64" t="s">
        <v>519</v>
      </c>
      <c r="B384" s="72" t="s">
        <v>520</v>
      </c>
      <c r="C384" s="64">
        <v>1</v>
      </c>
      <c r="D384" s="64" t="s">
        <v>527</v>
      </c>
      <c r="E384" s="64">
        <v>2021</v>
      </c>
      <c r="F384" s="64" t="s">
        <v>528</v>
      </c>
      <c r="G384" s="73">
        <v>1350</v>
      </c>
    </row>
    <row r="385" spans="1:7" ht="12.75" outlineLevel="3">
      <c r="A385" s="64" t="s">
        <v>519</v>
      </c>
      <c r="B385" s="72" t="s">
        <v>520</v>
      </c>
      <c r="C385" s="64">
        <v>1</v>
      </c>
      <c r="D385" s="64" t="s">
        <v>529</v>
      </c>
      <c r="E385" s="64">
        <v>2021</v>
      </c>
      <c r="F385" s="64" t="s">
        <v>530</v>
      </c>
      <c r="G385" s="73">
        <v>200</v>
      </c>
    </row>
    <row r="386" spans="1:7" ht="12.75" outlineLevel="3">
      <c r="A386" s="64" t="s">
        <v>519</v>
      </c>
      <c r="B386" s="72" t="s">
        <v>520</v>
      </c>
      <c r="C386" s="64">
        <v>1</v>
      </c>
      <c r="D386" s="64" t="s">
        <v>531</v>
      </c>
      <c r="E386" s="64">
        <v>2021</v>
      </c>
      <c r="F386" s="64" t="s">
        <v>532</v>
      </c>
      <c r="G386" s="73">
        <v>17000</v>
      </c>
    </row>
    <row r="387" spans="1:7" ht="12.75" outlineLevel="3">
      <c r="A387" s="64" t="s">
        <v>519</v>
      </c>
      <c r="B387" s="72" t="s">
        <v>520</v>
      </c>
      <c r="C387" s="64">
        <v>1</v>
      </c>
      <c r="D387" s="64" t="s">
        <v>533</v>
      </c>
      <c r="E387" s="64">
        <v>2021</v>
      </c>
      <c r="F387" s="64" t="s">
        <v>534</v>
      </c>
      <c r="G387" s="73">
        <v>13650</v>
      </c>
    </row>
    <row r="388" spans="1:7" ht="12.75" outlineLevel="3">
      <c r="A388" s="64" t="s">
        <v>519</v>
      </c>
      <c r="B388" s="72" t="s">
        <v>520</v>
      </c>
      <c r="C388" s="64">
        <v>1</v>
      </c>
      <c r="D388" s="64" t="s">
        <v>535</v>
      </c>
      <c r="E388" s="64">
        <v>2021</v>
      </c>
      <c r="F388" s="64" t="s">
        <v>536</v>
      </c>
      <c r="G388" s="73">
        <v>0</v>
      </c>
    </row>
    <row r="389" spans="1:7" ht="12.75" outlineLevel="3">
      <c r="A389" s="64" t="s">
        <v>519</v>
      </c>
      <c r="B389" s="72" t="s">
        <v>520</v>
      </c>
      <c r="C389" s="64">
        <v>1</v>
      </c>
      <c r="D389" s="64" t="s">
        <v>537</v>
      </c>
      <c r="E389" s="64">
        <v>2021</v>
      </c>
      <c r="F389" s="64" t="s">
        <v>538</v>
      </c>
      <c r="G389" s="73">
        <v>112331</v>
      </c>
    </row>
    <row r="390" spans="1:7" ht="12.75" outlineLevel="3">
      <c r="A390" s="64" t="s">
        <v>519</v>
      </c>
      <c r="B390" s="72" t="s">
        <v>520</v>
      </c>
      <c r="C390" s="64">
        <v>1</v>
      </c>
      <c r="D390" s="64" t="s">
        <v>539</v>
      </c>
      <c r="E390" s="64">
        <v>2021</v>
      </c>
      <c r="F390" s="64" t="s">
        <v>540</v>
      </c>
      <c r="G390" s="73">
        <v>3900</v>
      </c>
    </row>
    <row r="391" spans="1:7" ht="12.75" hidden="1" outlineLevel="3">
      <c r="A391" s="64" t="s">
        <v>519</v>
      </c>
      <c r="B391" s="72" t="s">
        <v>520</v>
      </c>
      <c r="C391" s="64">
        <v>1</v>
      </c>
      <c r="D391" s="64" t="s">
        <v>541</v>
      </c>
      <c r="E391" s="64">
        <v>2021</v>
      </c>
      <c r="F391" s="83" t="s">
        <v>542</v>
      </c>
      <c r="G391" s="73">
        <v>0</v>
      </c>
    </row>
    <row r="392" spans="2:7" ht="12.75" outlineLevel="3">
      <c r="B392" s="72"/>
      <c r="G392" s="73"/>
    </row>
    <row r="393" spans="1:7" ht="12.75" outlineLevel="1">
      <c r="A393" s="80"/>
      <c r="F393" s="75" t="s">
        <v>543</v>
      </c>
      <c r="G393" s="76">
        <f>SUBTOTAL(9,G379:G391)</f>
        <v>205241.59999999998</v>
      </c>
    </row>
    <row r="394" spans="1:7" ht="12.75" outlineLevel="1">
      <c r="A394" s="80"/>
      <c r="F394" s="79"/>
      <c r="G394" s="73"/>
    </row>
    <row r="395" spans="1:7" ht="12.75" outlineLevel="1">
      <c r="A395" s="80"/>
      <c r="C395" s="64">
        <v>1</v>
      </c>
      <c r="D395" s="64" t="s">
        <v>544</v>
      </c>
      <c r="E395" s="64">
        <v>2021</v>
      </c>
      <c r="F395" s="64" t="s">
        <v>545</v>
      </c>
      <c r="G395" s="73">
        <v>4300</v>
      </c>
    </row>
    <row r="396" spans="1:7" ht="12.75" outlineLevel="1">
      <c r="A396" s="80"/>
      <c r="C396" s="64">
        <v>1</v>
      </c>
      <c r="D396" s="64" t="s">
        <v>546</v>
      </c>
      <c r="E396" s="64">
        <v>2021</v>
      </c>
      <c r="F396" s="64" t="s">
        <v>547</v>
      </c>
      <c r="G396" s="73">
        <v>650</v>
      </c>
    </row>
    <row r="397" spans="1:7" ht="12.75" outlineLevel="1">
      <c r="A397" s="80"/>
      <c r="C397" s="64">
        <v>1</v>
      </c>
      <c r="D397" s="64" t="s">
        <v>548</v>
      </c>
      <c r="E397" s="64">
        <v>2021</v>
      </c>
      <c r="F397" s="64" t="s">
        <v>549</v>
      </c>
      <c r="G397" s="73">
        <v>100</v>
      </c>
    </row>
    <row r="398" spans="1:7" ht="12.75" outlineLevel="1">
      <c r="A398" s="80"/>
      <c r="C398" s="64">
        <v>1</v>
      </c>
      <c r="D398" s="64" t="s">
        <v>550</v>
      </c>
      <c r="E398" s="64">
        <v>2021</v>
      </c>
      <c r="F398" s="64" t="s">
        <v>551</v>
      </c>
      <c r="G398" s="73">
        <v>8000</v>
      </c>
    </row>
    <row r="399" spans="1:7" ht="12.75" outlineLevel="1">
      <c r="A399" s="80"/>
      <c r="C399" s="64">
        <v>1</v>
      </c>
      <c r="D399" s="64" t="s">
        <v>552</v>
      </c>
      <c r="E399" s="64">
        <v>2021</v>
      </c>
      <c r="F399" s="64" t="s">
        <v>553</v>
      </c>
      <c r="G399" s="73">
        <v>6750</v>
      </c>
    </row>
    <row r="400" spans="1:7" ht="12.75" outlineLevel="1">
      <c r="A400" s="80"/>
      <c r="C400" s="64">
        <v>1</v>
      </c>
      <c r="D400" s="64" t="s">
        <v>554</v>
      </c>
      <c r="E400" s="64">
        <v>2021</v>
      </c>
      <c r="F400" s="64" t="s">
        <v>555</v>
      </c>
      <c r="G400" s="73">
        <v>56165.49</v>
      </c>
    </row>
    <row r="401" spans="1:7" ht="12.75" outlineLevel="1">
      <c r="A401" s="80"/>
      <c r="C401" s="64">
        <v>1</v>
      </c>
      <c r="D401" s="64" t="s">
        <v>556</v>
      </c>
      <c r="E401" s="64">
        <v>2021</v>
      </c>
      <c r="F401" s="64" t="s">
        <v>557</v>
      </c>
      <c r="G401" s="73">
        <v>1900</v>
      </c>
    </row>
    <row r="402" spans="1:7" ht="12.75" hidden="1" outlineLevel="1">
      <c r="A402" s="80"/>
      <c r="C402" s="64">
        <v>1</v>
      </c>
      <c r="D402" s="64" t="s">
        <v>558</v>
      </c>
      <c r="E402" s="64">
        <v>2021</v>
      </c>
      <c r="F402" s="83" t="s">
        <v>559</v>
      </c>
      <c r="G402" s="102">
        <v>0</v>
      </c>
    </row>
    <row r="403" spans="1:7" ht="12.75" outlineLevel="1">
      <c r="A403" s="80"/>
      <c r="G403" s="73"/>
    </row>
    <row r="404" spans="1:7" ht="12.75" outlineLevel="1">
      <c r="A404" s="80"/>
      <c r="F404" s="75" t="s">
        <v>560</v>
      </c>
      <c r="G404" s="76">
        <f>SUM(G395:G402)</f>
        <v>77865.48999999999</v>
      </c>
    </row>
    <row r="405" spans="1:7" ht="12.75" outlineLevel="1">
      <c r="A405" s="80"/>
      <c r="F405" s="79"/>
      <c r="G405" s="73"/>
    </row>
    <row r="406" spans="1:7" ht="12.75" outlineLevel="1">
      <c r="A406" s="80"/>
      <c r="C406" s="64">
        <v>1</v>
      </c>
      <c r="D406" s="64" t="s">
        <v>561</v>
      </c>
      <c r="E406" s="64">
        <v>2021</v>
      </c>
      <c r="F406" s="72" t="s">
        <v>562</v>
      </c>
      <c r="G406" s="73">
        <v>6500</v>
      </c>
    </row>
    <row r="407" spans="1:7" ht="12.75" outlineLevel="1">
      <c r="A407" s="80"/>
      <c r="F407" s="79"/>
      <c r="G407" s="73"/>
    </row>
    <row r="408" spans="1:7" ht="12.75" outlineLevel="1">
      <c r="A408" s="80"/>
      <c r="F408" s="75" t="s">
        <v>563</v>
      </c>
      <c r="G408" s="76">
        <f>G406</f>
        <v>6500</v>
      </c>
    </row>
    <row r="409" spans="2:7" ht="12.75" outlineLevel="3">
      <c r="B409" s="72"/>
      <c r="G409" s="73"/>
    </row>
    <row r="410" spans="2:7" ht="12.75" outlineLevel="2">
      <c r="B410" s="72"/>
      <c r="E410" s="81" t="s">
        <v>564</v>
      </c>
      <c r="F410" s="78"/>
      <c r="G410" s="82">
        <f>G393+G404+G408</f>
        <v>289607.08999999997</v>
      </c>
    </row>
    <row r="412" spans="1:7" ht="12.75" hidden="1" outlineLevel="3">
      <c r="A412" s="64" t="s">
        <v>565</v>
      </c>
      <c r="B412" s="72" t="s">
        <v>566</v>
      </c>
      <c r="C412" s="64">
        <v>1</v>
      </c>
      <c r="D412" s="64" t="s">
        <v>567</v>
      </c>
      <c r="E412" s="64">
        <v>2021</v>
      </c>
      <c r="F412" s="64" t="s">
        <v>568</v>
      </c>
      <c r="G412" s="73">
        <v>0</v>
      </c>
    </row>
    <row r="413" spans="1:7" ht="12.75" outlineLevel="3">
      <c r="A413" s="64" t="s">
        <v>565</v>
      </c>
      <c r="B413" s="72" t="s">
        <v>566</v>
      </c>
      <c r="C413" s="64">
        <v>1</v>
      </c>
      <c r="D413" s="64" t="s">
        <v>569</v>
      </c>
      <c r="E413" s="64">
        <v>2021</v>
      </c>
      <c r="F413" s="64" t="s">
        <v>570</v>
      </c>
      <c r="G413" s="73">
        <v>266108.04</v>
      </c>
    </row>
    <row r="414" spans="2:7" ht="12.75" outlineLevel="3">
      <c r="B414" s="72"/>
      <c r="C414" s="64">
        <v>1</v>
      </c>
      <c r="D414" s="64" t="s">
        <v>571</v>
      </c>
      <c r="E414" s="64">
        <v>2021</v>
      </c>
      <c r="F414" s="64" t="s">
        <v>572</v>
      </c>
      <c r="G414" s="73">
        <v>20000</v>
      </c>
    </row>
    <row r="415" spans="2:7" ht="12.75" outlineLevel="3">
      <c r="B415" s="72"/>
      <c r="G415" s="73"/>
    </row>
    <row r="416" spans="1:7" ht="12.75" outlineLevel="1">
      <c r="A416" s="80"/>
      <c r="F416" s="75" t="s">
        <v>573</v>
      </c>
      <c r="G416" s="76">
        <f>SUBTOTAL(9,G412:G414)</f>
        <v>286108.04</v>
      </c>
    </row>
    <row r="417" spans="1:7" ht="12.75" outlineLevel="1">
      <c r="A417" s="80"/>
      <c r="F417" s="79"/>
      <c r="G417" s="73"/>
    </row>
    <row r="418" spans="1:7" ht="12.75" hidden="1" outlineLevel="1">
      <c r="A418" s="80"/>
      <c r="C418" s="64">
        <v>1</v>
      </c>
      <c r="D418" s="64" t="s">
        <v>574</v>
      </c>
      <c r="E418" s="64">
        <v>2021</v>
      </c>
      <c r="F418" s="64" t="s">
        <v>575</v>
      </c>
      <c r="G418" s="73">
        <v>0</v>
      </c>
    </row>
    <row r="419" spans="1:7" ht="12.75" outlineLevel="1">
      <c r="A419" s="80"/>
      <c r="C419" s="64">
        <v>1</v>
      </c>
      <c r="D419" s="64" t="s">
        <v>576</v>
      </c>
      <c r="E419" s="64">
        <v>2021</v>
      </c>
      <c r="F419" s="64" t="s">
        <v>577</v>
      </c>
      <c r="G419" s="73">
        <v>150913.62</v>
      </c>
    </row>
    <row r="420" spans="1:7" ht="12.75" outlineLevel="1">
      <c r="A420" s="80"/>
      <c r="C420" s="64">
        <v>1</v>
      </c>
      <c r="D420" s="64" t="s">
        <v>578</v>
      </c>
      <c r="E420" s="64">
        <v>2021</v>
      </c>
      <c r="F420" s="64" t="s">
        <v>579</v>
      </c>
      <c r="G420" s="73">
        <v>10000</v>
      </c>
    </row>
    <row r="421" spans="1:7" ht="12.75" outlineLevel="1">
      <c r="A421" s="80"/>
      <c r="G421" s="73"/>
    </row>
    <row r="422" spans="2:7" ht="12.75" outlineLevel="3">
      <c r="B422" s="72"/>
      <c r="F422" s="75" t="s">
        <v>580</v>
      </c>
      <c r="G422" s="76">
        <f>SUBTOTAL(9,G418:G420)</f>
        <v>160913.62</v>
      </c>
    </row>
    <row r="423" spans="2:7" ht="12.75" outlineLevel="3">
      <c r="B423" s="72"/>
      <c r="F423" s="79"/>
      <c r="G423" s="73"/>
    </row>
    <row r="424" spans="2:7" ht="12.75" outlineLevel="3">
      <c r="B424" s="72"/>
      <c r="C424" s="64">
        <v>1</v>
      </c>
      <c r="D424" s="64" t="s">
        <v>561</v>
      </c>
      <c r="E424" s="64">
        <v>2021</v>
      </c>
      <c r="F424" s="72" t="s">
        <v>581</v>
      </c>
      <c r="G424" s="73">
        <v>6500</v>
      </c>
    </row>
    <row r="425" spans="2:7" ht="12.75" outlineLevel="3">
      <c r="B425" s="72"/>
      <c r="F425" s="79"/>
      <c r="G425" s="73"/>
    </row>
    <row r="426" spans="2:7" ht="12.75" outlineLevel="3">
      <c r="B426" s="72"/>
      <c r="F426" s="75" t="s">
        <v>563</v>
      </c>
      <c r="G426" s="76">
        <f>G424</f>
        <v>6500</v>
      </c>
    </row>
    <row r="427" spans="2:7" ht="12.75" outlineLevel="3">
      <c r="B427" s="72"/>
      <c r="F427" s="79"/>
      <c r="G427" s="73"/>
    </row>
    <row r="428" spans="2:7" ht="12.75" outlineLevel="2">
      <c r="B428" s="72"/>
      <c r="E428" s="81" t="s">
        <v>582</v>
      </c>
      <c r="F428" s="78"/>
      <c r="G428" s="76">
        <f>G416+G422+G426</f>
        <v>453521.66</v>
      </c>
    </row>
    <row r="430" spans="1:7" ht="12.75" outlineLevel="3">
      <c r="A430" s="64" t="s">
        <v>583</v>
      </c>
      <c r="B430" s="72" t="s">
        <v>584</v>
      </c>
      <c r="C430" s="64">
        <v>1</v>
      </c>
      <c r="D430" s="64" t="s">
        <v>585</v>
      </c>
      <c r="E430" s="64">
        <v>2021</v>
      </c>
      <c r="F430" s="64" t="s">
        <v>586</v>
      </c>
      <c r="G430" s="73">
        <v>10000</v>
      </c>
    </row>
    <row r="431" spans="1:7" ht="12.75" outlineLevel="3">
      <c r="A431" s="64" t="s">
        <v>583</v>
      </c>
      <c r="B431" s="72" t="s">
        <v>584</v>
      </c>
      <c r="C431" s="64">
        <v>1</v>
      </c>
      <c r="D431" s="64" t="s">
        <v>587</v>
      </c>
      <c r="E431" s="64">
        <v>2021</v>
      </c>
      <c r="F431" s="64" t="s">
        <v>309</v>
      </c>
      <c r="G431" s="73">
        <v>12000</v>
      </c>
    </row>
    <row r="432" spans="1:7" ht="12.75" outlineLevel="3">
      <c r="A432" s="64" t="s">
        <v>583</v>
      </c>
      <c r="B432" s="72" t="s">
        <v>584</v>
      </c>
      <c r="C432" s="64">
        <v>1</v>
      </c>
      <c r="D432" s="64" t="s">
        <v>588</v>
      </c>
      <c r="E432" s="64">
        <v>2021</v>
      </c>
      <c r="F432" s="64" t="s">
        <v>589</v>
      </c>
      <c r="G432" s="73">
        <v>101073</v>
      </c>
    </row>
    <row r="433" spans="1:7" ht="12.75" outlineLevel="3">
      <c r="A433" s="64" t="s">
        <v>583</v>
      </c>
      <c r="B433" s="72" t="s">
        <v>584</v>
      </c>
      <c r="C433" s="64">
        <v>1</v>
      </c>
      <c r="D433" s="64" t="s">
        <v>590</v>
      </c>
      <c r="E433" s="64">
        <v>2021</v>
      </c>
      <c r="F433" s="64" t="s">
        <v>392</v>
      </c>
      <c r="G433" s="73">
        <v>250</v>
      </c>
    </row>
    <row r="434" spans="2:7" ht="12.75" outlineLevel="3">
      <c r="B434" s="72"/>
      <c r="C434" s="64">
        <v>1</v>
      </c>
      <c r="D434" s="64" t="s">
        <v>591</v>
      </c>
      <c r="E434" s="64">
        <v>2021</v>
      </c>
      <c r="F434" s="64" t="s">
        <v>592</v>
      </c>
      <c r="G434" s="73">
        <v>742000</v>
      </c>
    </row>
    <row r="435" spans="2:7" ht="12.75" outlineLevel="3">
      <c r="B435" s="72"/>
      <c r="G435" s="73"/>
    </row>
    <row r="436" spans="1:7" ht="12.75" outlineLevel="1">
      <c r="A436" s="80"/>
      <c r="F436" s="75" t="s">
        <v>593</v>
      </c>
      <c r="G436" s="76">
        <f>SUBTOTAL(9,G430:G434)</f>
        <v>865323</v>
      </c>
    </row>
    <row r="437" spans="2:7" ht="12.75" outlineLevel="3">
      <c r="B437" s="72"/>
      <c r="G437" s="73"/>
    </row>
    <row r="438" spans="2:7" ht="12.75" outlineLevel="2">
      <c r="B438" s="72"/>
      <c r="E438" s="81" t="s">
        <v>594</v>
      </c>
      <c r="F438" s="78"/>
      <c r="G438" s="76">
        <f>G436</f>
        <v>865323</v>
      </c>
    </row>
    <row r="439" spans="2:7" ht="12.75" outlineLevel="2">
      <c r="B439" s="72"/>
      <c r="E439" s="80"/>
      <c r="G439" s="73"/>
    </row>
    <row r="440" spans="2:7" ht="12.75" outlineLevel="2">
      <c r="B440" s="72"/>
      <c r="D440" s="81" t="s">
        <v>595</v>
      </c>
      <c r="E440" s="81"/>
      <c r="F440" s="81"/>
      <c r="G440" s="82">
        <f>G438+G428+G410</f>
        <v>1608451.75</v>
      </c>
    </row>
    <row r="442" spans="1:7" ht="12.75" outlineLevel="3">
      <c r="A442" s="64" t="s">
        <v>596</v>
      </c>
      <c r="B442" s="72" t="s">
        <v>597</v>
      </c>
      <c r="C442" s="64">
        <v>1</v>
      </c>
      <c r="D442" s="64" t="s">
        <v>598</v>
      </c>
      <c r="E442" s="64">
        <v>2021</v>
      </c>
      <c r="F442" s="64" t="s">
        <v>53</v>
      </c>
      <c r="G442" s="73">
        <v>23767.2</v>
      </c>
    </row>
    <row r="443" spans="1:7" ht="12.75" outlineLevel="3">
      <c r="A443" s="64" t="s">
        <v>596</v>
      </c>
      <c r="B443" s="72" t="s">
        <v>597</v>
      </c>
      <c r="C443" s="64">
        <v>1</v>
      </c>
      <c r="D443" s="64" t="s">
        <v>599</v>
      </c>
      <c r="E443" s="64">
        <v>2021</v>
      </c>
      <c r="F443" s="64" t="s">
        <v>94</v>
      </c>
      <c r="G443" s="73">
        <v>24316.91</v>
      </c>
    </row>
    <row r="444" spans="1:7" ht="12.75" outlineLevel="3">
      <c r="A444" s="64" t="s">
        <v>596</v>
      </c>
      <c r="B444" s="72" t="s">
        <v>597</v>
      </c>
      <c r="C444" s="64">
        <v>1</v>
      </c>
      <c r="D444" s="64" t="s">
        <v>600</v>
      </c>
      <c r="E444" s="64">
        <v>2021</v>
      </c>
      <c r="F444" s="64" t="s">
        <v>227</v>
      </c>
      <c r="G444" s="73">
        <v>0</v>
      </c>
    </row>
    <row r="445" spans="1:7" ht="12.75" outlineLevel="3">
      <c r="A445" s="64" t="s">
        <v>596</v>
      </c>
      <c r="B445" s="72" t="s">
        <v>597</v>
      </c>
      <c r="C445" s="64">
        <v>1</v>
      </c>
      <c r="D445" s="64" t="s">
        <v>601</v>
      </c>
      <c r="E445" s="64">
        <v>2021</v>
      </c>
      <c r="F445" s="64" t="s">
        <v>57</v>
      </c>
      <c r="G445" s="73">
        <v>12519.07</v>
      </c>
    </row>
    <row r="446" spans="1:7" ht="12.75" outlineLevel="3">
      <c r="A446" s="64" t="s">
        <v>596</v>
      </c>
      <c r="B446" s="72" t="s">
        <v>597</v>
      </c>
      <c r="C446" s="64">
        <v>1</v>
      </c>
      <c r="D446" s="64" t="s">
        <v>602</v>
      </c>
      <c r="E446" s="64">
        <v>2021</v>
      </c>
      <c r="F446" s="64" t="s">
        <v>105</v>
      </c>
      <c r="G446" s="73">
        <v>130</v>
      </c>
    </row>
    <row r="447" spans="1:7" ht="12.75" outlineLevel="3">
      <c r="A447" s="64" t="s">
        <v>596</v>
      </c>
      <c r="B447" s="72" t="s">
        <v>597</v>
      </c>
      <c r="C447" s="64">
        <v>1</v>
      </c>
      <c r="D447" s="64" t="s">
        <v>603</v>
      </c>
      <c r="E447" s="64">
        <v>2021</v>
      </c>
      <c r="F447" s="64" t="s">
        <v>65</v>
      </c>
      <c r="G447" s="73">
        <v>680</v>
      </c>
    </row>
    <row r="448" spans="1:7" ht="12.75" outlineLevel="3">
      <c r="A448" s="64" t="s">
        <v>596</v>
      </c>
      <c r="B448" s="72" t="s">
        <v>597</v>
      </c>
      <c r="C448" s="64">
        <v>1</v>
      </c>
      <c r="D448" s="64" t="s">
        <v>604</v>
      </c>
      <c r="E448" s="64">
        <v>2021</v>
      </c>
      <c r="F448" s="64" t="s">
        <v>605</v>
      </c>
      <c r="G448" s="73">
        <v>45</v>
      </c>
    </row>
    <row r="449" spans="1:7" ht="12.75" outlineLevel="3">
      <c r="A449" s="64" t="s">
        <v>596</v>
      </c>
      <c r="B449" s="72" t="s">
        <v>597</v>
      </c>
      <c r="C449" s="64">
        <v>1</v>
      </c>
      <c r="D449" s="64" t="s">
        <v>606</v>
      </c>
      <c r="E449" s="64">
        <v>2021</v>
      </c>
      <c r="F449" s="64" t="s">
        <v>309</v>
      </c>
      <c r="G449" s="73">
        <v>2800</v>
      </c>
    </row>
    <row r="450" spans="1:7" ht="12.75" outlineLevel="3">
      <c r="A450" s="64" t="s">
        <v>596</v>
      </c>
      <c r="B450" s="72" t="s">
        <v>597</v>
      </c>
      <c r="C450" s="64">
        <v>1</v>
      </c>
      <c r="D450" s="64" t="s">
        <v>607</v>
      </c>
      <c r="E450" s="64">
        <v>2021</v>
      </c>
      <c r="F450" s="64" t="s">
        <v>67</v>
      </c>
      <c r="G450" s="73">
        <v>0</v>
      </c>
    </row>
    <row r="451" spans="1:7" ht="12.75" outlineLevel="3">
      <c r="A451" s="64" t="s">
        <v>596</v>
      </c>
      <c r="B451" s="72" t="s">
        <v>597</v>
      </c>
      <c r="C451" s="64">
        <v>1</v>
      </c>
      <c r="D451" s="64" t="s">
        <v>608</v>
      </c>
      <c r="E451" s="64">
        <v>2021</v>
      </c>
      <c r="F451" s="64" t="s">
        <v>609</v>
      </c>
      <c r="G451" s="73">
        <v>1180</v>
      </c>
    </row>
    <row r="452" spans="1:7" ht="12.75" outlineLevel="3">
      <c r="A452" s="64" t="s">
        <v>596</v>
      </c>
      <c r="B452" s="72" t="s">
        <v>597</v>
      </c>
      <c r="C452" s="64">
        <v>1</v>
      </c>
      <c r="D452" s="64" t="s">
        <v>610</v>
      </c>
      <c r="E452" s="64">
        <v>2021</v>
      </c>
      <c r="F452" s="64" t="s">
        <v>611</v>
      </c>
      <c r="G452" s="73">
        <v>3185</v>
      </c>
    </row>
    <row r="453" spans="1:7" ht="12.75" outlineLevel="3">
      <c r="A453" s="64" t="s">
        <v>596</v>
      </c>
      <c r="B453" s="72" t="s">
        <v>597</v>
      </c>
      <c r="C453" s="64">
        <v>1</v>
      </c>
      <c r="D453" s="64" t="s">
        <v>612</v>
      </c>
      <c r="E453" s="64">
        <v>2021</v>
      </c>
      <c r="F453" s="64" t="s">
        <v>613</v>
      </c>
      <c r="G453" s="73">
        <v>1876.19</v>
      </c>
    </row>
    <row r="454" spans="1:7" ht="12.75" outlineLevel="3">
      <c r="A454" s="64" t="s">
        <v>596</v>
      </c>
      <c r="B454" s="72" t="s">
        <v>597</v>
      </c>
      <c r="C454" s="64">
        <v>1</v>
      </c>
      <c r="D454" s="64" t="s">
        <v>614</v>
      </c>
      <c r="E454" s="64">
        <v>2021</v>
      </c>
      <c r="F454" s="64" t="s">
        <v>615</v>
      </c>
      <c r="G454" s="73">
        <v>300</v>
      </c>
    </row>
    <row r="455" spans="1:7" ht="12.75" outlineLevel="3">
      <c r="A455" s="64" t="s">
        <v>596</v>
      </c>
      <c r="B455" s="72" t="s">
        <v>597</v>
      </c>
      <c r="C455" s="64">
        <v>1</v>
      </c>
      <c r="D455" s="64" t="s">
        <v>616</v>
      </c>
      <c r="E455" s="64">
        <v>2021</v>
      </c>
      <c r="F455" s="64" t="s">
        <v>617</v>
      </c>
      <c r="G455" s="73">
        <v>1810</v>
      </c>
    </row>
    <row r="456" spans="1:7" ht="12.75" outlineLevel="3">
      <c r="A456" s="64" t="s">
        <v>596</v>
      </c>
      <c r="B456" s="72" t="s">
        <v>597</v>
      </c>
      <c r="C456" s="64">
        <v>1</v>
      </c>
      <c r="D456" s="64" t="s">
        <v>618</v>
      </c>
      <c r="E456" s="64">
        <v>2021</v>
      </c>
      <c r="F456" s="64" t="s">
        <v>619</v>
      </c>
      <c r="G456" s="73">
        <v>0</v>
      </c>
    </row>
    <row r="457" spans="1:7" ht="12.75" outlineLevel="3">
      <c r="A457" s="64" t="s">
        <v>596</v>
      </c>
      <c r="B457" s="72" t="s">
        <v>597</v>
      </c>
      <c r="C457" s="64">
        <v>1</v>
      </c>
      <c r="D457" s="64" t="s">
        <v>620</v>
      </c>
      <c r="E457" s="64">
        <v>2021</v>
      </c>
      <c r="F457" s="64" t="s">
        <v>621</v>
      </c>
      <c r="G457" s="73">
        <v>35866.82</v>
      </c>
    </row>
    <row r="458" spans="1:7" ht="12.75" outlineLevel="3">
      <c r="A458" s="64" t="s">
        <v>596</v>
      </c>
      <c r="B458" s="72" t="s">
        <v>597</v>
      </c>
      <c r="C458" s="64">
        <v>1</v>
      </c>
      <c r="D458" s="64" t="s">
        <v>622</v>
      </c>
      <c r="E458" s="64">
        <v>2021</v>
      </c>
      <c r="F458" s="64" t="s">
        <v>623</v>
      </c>
      <c r="G458" s="73">
        <v>41714.7</v>
      </c>
    </row>
    <row r="459" spans="2:7" ht="12.75" outlineLevel="3">
      <c r="B459" s="72"/>
      <c r="C459" s="64">
        <v>1</v>
      </c>
      <c r="D459" s="64" t="s">
        <v>624</v>
      </c>
      <c r="E459" s="64">
        <v>2021</v>
      </c>
      <c r="F459" s="64" t="s">
        <v>625</v>
      </c>
      <c r="G459" s="73">
        <v>6100</v>
      </c>
    </row>
    <row r="460" spans="2:7" ht="12.75" outlineLevel="3">
      <c r="B460" s="72"/>
      <c r="C460" s="64">
        <v>1</v>
      </c>
      <c r="D460" s="64" t="s">
        <v>626</v>
      </c>
      <c r="E460" s="64">
        <v>2021</v>
      </c>
      <c r="F460" s="64" t="s">
        <v>627</v>
      </c>
      <c r="G460" s="73">
        <v>2960</v>
      </c>
    </row>
    <row r="461" spans="1:7" ht="12.75" outlineLevel="3">
      <c r="A461" s="64" t="s">
        <v>596</v>
      </c>
      <c r="B461" s="72" t="s">
        <v>597</v>
      </c>
      <c r="C461" s="64">
        <v>1</v>
      </c>
      <c r="D461" s="64" t="s">
        <v>628</v>
      </c>
      <c r="E461" s="64">
        <v>2021</v>
      </c>
      <c r="F461" s="64" t="s">
        <v>629</v>
      </c>
      <c r="G461" s="73">
        <v>500</v>
      </c>
    </row>
    <row r="462" spans="1:7" ht="12.75" outlineLevel="3">
      <c r="A462" s="64" t="s">
        <v>596</v>
      </c>
      <c r="B462" s="72" t="s">
        <v>597</v>
      </c>
      <c r="C462" s="64">
        <v>1</v>
      </c>
      <c r="D462" s="64" t="s">
        <v>630</v>
      </c>
      <c r="E462" s="64">
        <v>2021</v>
      </c>
      <c r="F462" s="64" t="s">
        <v>631</v>
      </c>
      <c r="G462" s="73">
        <v>26924.01</v>
      </c>
    </row>
    <row r="463" spans="1:7" ht="12.75" outlineLevel="3">
      <c r="A463" s="64" t="s">
        <v>596</v>
      </c>
      <c r="B463" s="72" t="s">
        <v>597</v>
      </c>
      <c r="C463" s="64">
        <v>1</v>
      </c>
      <c r="D463" s="64" t="s">
        <v>632</v>
      </c>
      <c r="E463" s="64">
        <v>2021</v>
      </c>
      <c r="F463" s="64" t="s">
        <v>633</v>
      </c>
      <c r="G463" s="73">
        <v>47100</v>
      </c>
    </row>
    <row r="464" spans="1:7" ht="12.75" outlineLevel="3">
      <c r="A464" s="64" t="s">
        <v>596</v>
      </c>
      <c r="B464" s="72" t="s">
        <v>597</v>
      </c>
      <c r="C464" s="64">
        <v>1</v>
      </c>
      <c r="D464" s="64" t="s">
        <v>634</v>
      </c>
      <c r="E464" s="64">
        <v>2021</v>
      </c>
      <c r="F464" s="64" t="s">
        <v>635</v>
      </c>
      <c r="G464" s="73">
        <v>3040</v>
      </c>
    </row>
    <row r="465" spans="1:7" ht="12.75" outlineLevel="3">
      <c r="A465" s="64" t="s">
        <v>596</v>
      </c>
      <c r="B465" s="72" t="s">
        <v>597</v>
      </c>
      <c r="C465" s="64">
        <v>1</v>
      </c>
      <c r="D465" s="64" t="s">
        <v>636</v>
      </c>
      <c r="E465" s="64">
        <v>2021</v>
      </c>
      <c r="F465" s="64" t="s">
        <v>637</v>
      </c>
      <c r="G465" s="73">
        <v>14500</v>
      </c>
    </row>
    <row r="466" spans="1:7" ht="12.75" outlineLevel="3">
      <c r="A466" s="64" t="s">
        <v>596</v>
      </c>
      <c r="B466" s="72" t="s">
        <v>597</v>
      </c>
      <c r="C466" s="64">
        <v>1</v>
      </c>
      <c r="D466" s="64" t="s">
        <v>638</v>
      </c>
      <c r="E466" s="64">
        <v>2021</v>
      </c>
      <c r="F466" s="64" t="s">
        <v>639</v>
      </c>
      <c r="G466" s="73">
        <v>54700</v>
      </c>
    </row>
    <row r="467" spans="2:7" ht="12.75" outlineLevel="3">
      <c r="B467" s="72"/>
      <c r="C467" s="64">
        <v>1</v>
      </c>
      <c r="D467" s="64" t="s">
        <v>640</v>
      </c>
      <c r="E467" s="64">
        <v>2021</v>
      </c>
      <c r="F467" s="64" t="s">
        <v>641</v>
      </c>
      <c r="G467" s="73">
        <v>21800</v>
      </c>
    </row>
    <row r="468" spans="2:7" ht="12.75" outlineLevel="3">
      <c r="B468" s="72"/>
      <c r="C468" s="64">
        <v>1</v>
      </c>
      <c r="D468" s="64" t="s">
        <v>642</v>
      </c>
      <c r="E468" s="64">
        <v>2021</v>
      </c>
      <c r="F468" s="64" t="s">
        <v>643</v>
      </c>
      <c r="G468" s="73">
        <v>124325</v>
      </c>
    </row>
    <row r="469" spans="2:7" ht="12.75" outlineLevel="3">
      <c r="B469" s="72"/>
      <c r="C469" s="64">
        <v>1</v>
      </c>
      <c r="D469" s="64" t="s">
        <v>644</v>
      </c>
      <c r="E469" s="64">
        <v>2021</v>
      </c>
      <c r="F469" s="64" t="s">
        <v>645</v>
      </c>
      <c r="G469" s="73">
        <v>300</v>
      </c>
    </row>
    <row r="470" spans="2:7" ht="12.75" outlineLevel="3">
      <c r="B470" s="72"/>
      <c r="C470" s="64">
        <v>1</v>
      </c>
      <c r="D470" s="64" t="s">
        <v>646</v>
      </c>
      <c r="E470" s="64">
        <v>2021</v>
      </c>
      <c r="F470" s="64" t="s">
        <v>647</v>
      </c>
      <c r="G470" s="73">
        <v>1000</v>
      </c>
    </row>
    <row r="471" spans="2:7" ht="12.75" outlineLevel="3">
      <c r="B471" s="72"/>
      <c r="C471" s="64">
        <v>1</v>
      </c>
      <c r="D471" s="64" t="s">
        <v>648</v>
      </c>
      <c r="E471" s="64">
        <v>2021</v>
      </c>
      <c r="F471" s="64" t="s">
        <v>649</v>
      </c>
      <c r="G471" s="73">
        <v>1000</v>
      </c>
    </row>
    <row r="472" spans="2:7" ht="12.75" outlineLevel="3">
      <c r="B472" s="72"/>
      <c r="C472" s="64">
        <v>1</v>
      </c>
      <c r="D472" s="64" t="s">
        <v>650</v>
      </c>
      <c r="E472" s="64">
        <v>2021</v>
      </c>
      <c r="F472" s="64" t="s">
        <v>651</v>
      </c>
      <c r="G472" s="73">
        <v>16600</v>
      </c>
    </row>
    <row r="473" spans="2:7" ht="12.75" hidden="1" outlineLevel="3">
      <c r="B473" s="72"/>
      <c r="C473" s="64">
        <v>1</v>
      </c>
      <c r="D473" s="64" t="s">
        <v>652</v>
      </c>
      <c r="E473" s="64">
        <v>2021</v>
      </c>
      <c r="F473" s="64" t="s">
        <v>653</v>
      </c>
      <c r="G473" s="73">
        <v>0</v>
      </c>
    </row>
    <row r="474" spans="2:7" ht="12.75" outlineLevel="3">
      <c r="B474" s="72"/>
      <c r="C474" s="64">
        <v>1</v>
      </c>
      <c r="D474" s="64" t="s">
        <v>654</v>
      </c>
      <c r="E474" s="64">
        <v>2021</v>
      </c>
      <c r="F474" s="64" t="s">
        <v>655</v>
      </c>
      <c r="G474" s="73">
        <v>24500</v>
      </c>
    </row>
    <row r="475" spans="2:7" ht="12.75" outlineLevel="3">
      <c r="B475" s="72"/>
      <c r="C475" s="64">
        <v>1</v>
      </c>
      <c r="D475" s="64" t="s">
        <v>656</v>
      </c>
      <c r="E475" s="64">
        <v>2021</v>
      </c>
      <c r="F475" s="64" t="s">
        <v>657</v>
      </c>
      <c r="G475" s="73">
        <v>2000</v>
      </c>
    </row>
    <row r="476" spans="2:7" ht="12.75" outlineLevel="3">
      <c r="B476" s="72"/>
      <c r="G476" s="73"/>
    </row>
    <row r="477" spans="1:7" ht="12.75" outlineLevel="1">
      <c r="A477" s="80"/>
      <c r="F477" s="75" t="s">
        <v>658</v>
      </c>
      <c r="G477" s="76">
        <f>SUBTOTAL(9,G442:G475)</f>
        <v>497539.9</v>
      </c>
    </row>
    <row r="478" spans="2:7" ht="12.75" outlineLevel="3">
      <c r="B478" s="72"/>
      <c r="G478" s="73"/>
    </row>
    <row r="479" spans="2:7" ht="12.75" outlineLevel="2">
      <c r="B479" s="72"/>
      <c r="E479" s="81" t="s">
        <v>659</v>
      </c>
      <c r="F479" s="78"/>
      <c r="G479" s="76">
        <f>SUBTOTAL(9,G442:G475)</f>
        <v>497539.9</v>
      </c>
    </row>
    <row r="480" spans="2:7" ht="12.75" outlineLevel="2">
      <c r="B480" s="72"/>
      <c r="E480" s="80"/>
      <c r="G480" s="73"/>
    </row>
    <row r="481" spans="2:7" ht="12.75" outlineLevel="2">
      <c r="B481" s="72"/>
      <c r="D481" s="81" t="s">
        <v>660</v>
      </c>
      <c r="E481" s="81"/>
      <c r="F481" s="81"/>
      <c r="G481" s="82">
        <f>G479</f>
        <v>497539.9</v>
      </c>
    </row>
    <row r="483" spans="1:7" ht="12.75" outlineLevel="3">
      <c r="A483" s="64" t="s">
        <v>661</v>
      </c>
      <c r="B483" s="72" t="s">
        <v>662</v>
      </c>
      <c r="C483" s="64">
        <v>1</v>
      </c>
      <c r="D483" s="64" t="s">
        <v>663</v>
      </c>
      <c r="E483" s="64">
        <v>2021</v>
      </c>
      <c r="F483" s="64" t="s">
        <v>92</v>
      </c>
      <c r="G483" s="73">
        <v>9175.8</v>
      </c>
    </row>
    <row r="484" spans="1:7" ht="12.75" outlineLevel="3">
      <c r="A484" s="64" t="s">
        <v>661</v>
      </c>
      <c r="B484" s="72" t="s">
        <v>662</v>
      </c>
      <c r="C484" s="64">
        <v>1</v>
      </c>
      <c r="D484" s="64" t="s">
        <v>664</v>
      </c>
      <c r="E484" s="64">
        <v>2021</v>
      </c>
      <c r="F484" s="64" t="s">
        <v>94</v>
      </c>
      <c r="G484" s="73">
        <v>9524.89</v>
      </c>
    </row>
    <row r="485" spans="1:7" ht="12.75" outlineLevel="3">
      <c r="A485" s="64" t="s">
        <v>661</v>
      </c>
      <c r="B485" s="72" t="s">
        <v>662</v>
      </c>
      <c r="C485" s="64">
        <v>1</v>
      </c>
      <c r="D485" s="64" t="s">
        <v>665</v>
      </c>
      <c r="E485" s="64">
        <v>2021</v>
      </c>
      <c r="F485" s="64" t="s">
        <v>57</v>
      </c>
      <c r="G485" s="73">
        <v>4370.72</v>
      </c>
    </row>
    <row r="486" spans="1:7" ht="12.75" outlineLevel="3">
      <c r="A486" s="64" t="s">
        <v>661</v>
      </c>
      <c r="B486" s="72" t="s">
        <v>662</v>
      </c>
      <c r="C486" s="64">
        <v>1</v>
      </c>
      <c r="D486" s="64" t="s">
        <v>666</v>
      </c>
      <c r="E486" s="64">
        <v>2021</v>
      </c>
      <c r="F486" s="64" t="s">
        <v>105</v>
      </c>
      <c r="G486" s="73">
        <v>0</v>
      </c>
    </row>
    <row r="487" spans="1:7" ht="12.75" outlineLevel="3">
      <c r="A487" s="64" t="s">
        <v>661</v>
      </c>
      <c r="B487" s="72" t="s">
        <v>662</v>
      </c>
      <c r="C487" s="64">
        <v>1</v>
      </c>
      <c r="D487" s="64" t="s">
        <v>667</v>
      </c>
      <c r="E487" s="64">
        <v>2021</v>
      </c>
      <c r="F487" s="64" t="s">
        <v>65</v>
      </c>
      <c r="G487" s="73">
        <v>500</v>
      </c>
    </row>
    <row r="488" spans="1:7" ht="12.75" outlineLevel="3">
      <c r="A488" s="64" t="s">
        <v>661</v>
      </c>
      <c r="B488" s="72" t="s">
        <v>662</v>
      </c>
      <c r="C488" s="64">
        <v>1</v>
      </c>
      <c r="D488" s="64" t="s">
        <v>668</v>
      </c>
      <c r="E488" s="64">
        <v>2021</v>
      </c>
      <c r="F488" s="64" t="s">
        <v>67</v>
      </c>
      <c r="G488" s="73">
        <v>720</v>
      </c>
    </row>
    <row r="489" spans="1:7" ht="12.75" outlineLevel="3">
      <c r="A489" s="64" t="s">
        <v>661</v>
      </c>
      <c r="B489" s="72" t="s">
        <v>662</v>
      </c>
      <c r="C489" s="64">
        <v>1</v>
      </c>
      <c r="D489" s="64" t="s">
        <v>669</v>
      </c>
      <c r="E489" s="64">
        <v>2021</v>
      </c>
      <c r="F489" s="64" t="s">
        <v>75</v>
      </c>
      <c r="G489" s="73">
        <v>200</v>
      </c>
    </row>
    <row r="490" spans="2:7" ht="12.75" outlineLevel="3">
      <c r="B490" s="72"/>
      <c r="G490" s="73"/>
    </row>
    <row r="491" spans="6:7" ht="12.75" outlineLevel="2">
      <c r="F491" s="75" t="s">
        <v>670</v>
      </c>
      <c r="G491" s="76">
        <f>SUBTOTAL(9,G483:G489)</f>
        <v>24491.41</v>
      </c>
    </row>
    <row r="492" spans="2:7" ht="12.75" outlineLevel="2">
      <c r="B492" s="79"/>
      <c r="G492" s="73"/>
    </row>
    <row r="493" spans="1:7" ht="12.75" outlineLevel="3">
      <c r="A493" s="64" t="s">
        <v>661</v>
      </c>
      <c r="B493" s="72" t="s">
        <v>671</v>
      </c>
      <c r="C493" s="64">
        <v>1</v>
      </c>
      <c r="D493" s="64" t="s">
        <v>672</v>
      </c>
      <c r="E493" s="64">
        <v>2021</v>
      </c>
      <c r="F493" s="64" t="s">
        <v>114</v>
      </c>
      <c r="G493" s="73">
        <v>2000</v>
      </c>
    </row>
    <row r="494" spans="1:7" ht="12.75" outlineLevel="3">
      <c r="A494" s="64" t="s">
        <v>661</v>
      </c>
      <c r="B494" s="72" t="s">
        <v>671</v>
      </c>
      <c r="C494" s="64">
        <v>1</v>
      </c>
      <c r="D494" s="64" t="s">
        <v>673</v>
      </c>
      <c r="E494" s="64">
        <v>2021</v>
      </c>
      <c r="F494" s="64" t="s">
        <v>674</v>
      </c>
      <c r="G494" s="73">
        <v>90300</v>
      </c>
    </row>
    <row r="495" spans="1:7" ht="12.75" outlineLevel="3">
      <c r="A495" s="64" t="s">
        <v>661</v>
      </c>
      <c r="B495" s="72" t="s">
        <v>671</v>
      </c>
      <c r="C495" s="64">
        <v>1</v>
      </c>
      <c r="D495" s="64" t="s">
        <v>675</v>
      </c>
      <c r="E495" s="64">
        <v>2021</v>
      </c>
      <c r="F495" s="64" t="s">
        <v>676</v>
      </c>
      <c r="G495" s="73">
        <v>63737.99</v>
      </c>
    </row>
    <row r="496" spans="2:7" ht="12.75" outlineLevel="3">
      <c r="B496" s="72"/>
      <c r="G496" s="73"/>
    </row>
    <row r="497" spans="6:7" ht="12.75" outlineLevel="2">
      <c r="F497" s="75" t="s">
        <v>677</v>
      </c>
      <c r="G497" s="76">
        <f>SUBTOTAL(9,G493:G495)</f>
        <v>156037.99</v>
      </c>
    </row>
    <row r="498" spans="2:7" ht="12.75" outlineLevel="2">
      <c r="B498" s="79"/>
      <c r="G498" s="73"/>
    </row>
    <row r="499" spans="1:7" ht="12.75" outlineLevel="3">
      <c r="A499" s="64" t="s">
        <v>661</v>
      </c>
      <c r="B499" s="72" t="s">
        <v>678</v>
      </c>
      <c r="C499" s="64">
        <v>1</v>
      </c>
      <c r="D499" s="64" t="s">
        <v>679</v>
      </c>
      <c r="E499" s="64">
        <v>2021</v>
      </c>
      <c r="F499" s="64" t="s">
        <v>92</v>
      </c>
      <c r="G499" s="73">
        <v>8905.92</v>
      </c>
    </row>
    <row r="500" spans="1:7" ht="12.75" outlineLevel="3">
      <c r="A500" s="64" t="s">
        <v>661</v>
      </c>
      <c r="B500" s="72" t="s">
        <v>678</v>
      </c>
      <c r="C500" s="64">
        <v>1</v>
      </c>
      <c r="D500" s="64" t="s">
        <v>680</v>
      </c>
      <c r="E500" s="64">
        <v>2021</v>
      </c>
      <c r="F500" s="64" t="s">
        <v>94</v>
      </c>
      <c r="G500" s="73">
        <v>9244.74</v>
      </c>
    </row>
    <row r="501" spans="1:7" ht="12.75" outlineLevel="3">
      <c r="A501" s="64" t="s">
        <v>661</v>
      </c>
      <c r="B501" s="72" t="s">
        <v>678</v>
      </c>
      <c r="C501" s="64">
        <v>1</v>
      </c>
      <c r="D501" s="64" t="s">
        <v>681</v>
      </c>
      <c r="E501" s="64">
        <v>2021</v>
      </c>
      <c r="F501" s="64" t="s">
        <v>57</v>
      </c>
      <c r="G501" s="73">
        <v>4242.17</v>
      </c>
    </row>
    <row r="502" spans="1:7" ht="12.75" outlineLevel="3">
      <c r="A502" s="64" t="s">
        <v>661</v>
      </c>
      <c r="B502" s="72" t="s">
        <v>678</v>
      </c>
      <c r="C502" s="64">
        <v>1</v>
      </c>
      <c r="D502" s="64" t="s">
        <v>682</v>
      </c>
      <c r="E502" s="64">
        <v>2021</v>
      </c>
      <c r="F502" s="64" t="s">
        <v>683</v>
      </c>
      <c r="G502" s="73">
        <v>6000</v>
      </c>
    </row>
    <row r="503" spans="1:7" ht="12.75" outlineLevel="3">
      <c r="A503" s="64" t="s">
        <v>661</v>
      </c>
      <c r="B503" s="72" t="s">
        <v>678</v>
      </c>
      <c r="C503" s="64">
        <v>1</v>
      </c>
      <c r="D503" s="64" t="s">
        <v>684</v>
      </c>
      <c r="E503" s="64">
        <v>2021</v>
      </c>
      <c r="F503" s="64" t="s">
        <v>114</v>
      </c>
      <c r="G503" s="73">
        <v>4000</v>
      </c>
    </row>
    <row r="504" spans="1:7" ht="12.75" outlineLevel="3">
      <c r="A504" s="64" t="s">
        <v>661</v>
      </c>
      <c r="B504" s="72" t="s">
        <v>678</v>
      </c>
      <c r="C504" s="64">
        <v>1</v>
      </c>
      <c r="D504" s="64" t="s">
        <v>685</v>
      </c>
      <c r="E504" s="64">
        <v>2021</v>
      </c>
      <c r="F504" s="64" t="s">
        <v>686</v>
      </c>
      <c r="G504" s="73">
        <v>16000</v>
      </c>
    </row>
    <row r="505" spans="1:7" ht="12.75" outlineLevel="3">
      <c r="A505" s="64" t="s">
        <v>661</v>
      </c>
      <c r="B505" s="72" t="s">
        <v>678</v>
      </c>
      <c r="C505" s="64">
        <v>1</v>
      </c>
      <c r="D505" s="64" t="s">
        <v>687</v>
      </c>
      <c r="E505" s="64">
        <v>2021</v>
      </c>
      <c r="F505" s="64" t="s">
        <v>688</v>
      </c>
      <c r="G505" s="73">
        <v>4000</v>
      </c>
    </row>
    <row r="506" spans="1:7" ht="12.75" outlineLevel="3">
      <c r="A506" s="64" t="s">
        <v>661</v>
      </c>
      <c r="B506" s="72" t="s">
        <v>678</v>
      </c>
      <c r="C506" s="64">
        <v>1</v>
      </c>
      <c r="D506" s="64" t="s">
        <v>689</v>
      </c>
      <c r="E506" s="64">
        <v>2021</v>
      </c>
      <c r="F506" s="64" t="s">
        <v>690</v>
      </c>
      <c r="G506" s="73">
        <v>9000</v>
      </c>
    </row>
    <row r="507" spans="1:7" ht="12.75" outlineLevel="3">
      <c r="A507" s="64" t="s">
        <v>661</v>
      </c>
      <c r="B507" s="72" t="s">
        <v>678</v>
      </c>
      <c r="C507" s="64">
        <v>1</v>
      </c>
      <c r="D507" s="64" t="s">
        <v>691</v>
      </c>
      <c r="E507" s="64">
        <v>2021</v>
      </c>
      <c r="F507" s="64" t="s">
        <v>611</v>
      </c>
      <c r="G507" s="73">
        <v>27000</v>
      </c>
    </row>
    <row r="508" spans="1:7" ht="12.75" outlineLevel="3">
      <c r="A508" s="64" t="s">
        <v>661</v>
      </c>
      <c r="B508" s="72" t="s">
        <v>678</v>
      </c>
      <c r="C508" s="64">
        <v>1</v>
      </c>
      <c r="D508" s="64" t="s">
        <v>692</v>
      </c>
      <c r="E508" s="64">
        <v>2021</v>
      </c>
      <c r="F508" s="64" t="s">
        <v>693</v>
      </c>
      <c r="G508" s="73">
        <v>13000</v>
      </c>
    </row>
    <row r="509" spans="1:7" ht="12.75" outlineLevel="3">
      <c r="A509" s="64" t="s">
        <v>661</v>
      </c>
      <c r="B509" s="72" t="s">
        <v>678</v>
      </c>
      <c r="C509" s="64">
        <v>1</v>
      </c>
      <c r="D509" s="64" t="s">
        <v>694</v>
      </c>
      <c r="E509" s="64">
        <v>2021</v>
      </c>
      <c r="F509" s="64" t="s">
        <v>695</v>
      </c>
      <c r="G509" s="73">
        <v>0</v>
      </c>
    </row>
    <row r="510" spans="1:7" ht="12.75" outlineLevel="3">
      <c r="A510" s="64" t="s">
        <v>661</v>
      </c>
      <c r="B510" s="72" t="s">
        <v>678</v>
      </c>
      <c r="C510" s="64">
        <v>1</v>
      </c>
      <c r="D510" s="64" t="s">
        <v>696</v>
      </c>
      <c r="E510" s="64">
        <v>2021</v>
      </c>
      <c r="F510" s="64" t="s">
        <v>697</v>
      </c>
      <c r="G510" s="73">
        <v>31000</v>
      </c>
    </row>
    <row r="511" spans="2:7" ht="12.75" hidden="1" outlineLevel="3">
      <c r="B511" s="72"/>
      <c r="C511" s="64">
        <v>1</v>
      </c>
      <c r="D511" s="64" t="s">
        <v>698</v>
      </c>
      <c r="E511" s="64">
        <v>2021</v>
      </c>
      <c r="F511" s="64" t="s">
        <v>699</v>
      </c>
      <c r="G511" s="73">
        <v>0</v>
      </c>
    </row>
    <row r="512" spans="2:7" ht="12.75" outlineLevel="3">
      <c r="B512" s="72"/>
      <c r="C512" s="64">
        <v>1</v>
      </c>
      <c r="D512" s="64" t="s">
        <v>700</v>
      </c>
      <c r="E512" s="64">
        <v>2021</v>
      </c>
      <c r="F512" s="64" t="s">
        <v>701</v>
      </c>
      <c r="G512" s="73">
        <v>0</v>
      </c>
    </row>
    <row r="513" spans="2:7" ht="12.75" outlineLevel="3">
      <c r="B513" s="72"/>
      <c r="C513" s="64">
        <v>1</v>
      </c>
      <c r="D513" s="64" t="s">
        <v>702</v>
      </c>
      <c r="E513" s="64">
        <v>2021</v>
      </c>
      <c r="F513" s="64" t="s">
        <v>703</v>
      </c>
      <c r="G513" s="73">
        <v>3500</v>
      </c>
    </row>
    <row r="514" spans="1:7" ht="12.75" outlineLevel="3">
      <c r="A514" s="64" t="s">
        <v>661</v>
      </c>
      <c r="B514" s="72" t="s">
        <v>678</v>
      </c>
      <c r="C514" s="64">
        <v>1</v>
      </c>
      <c r="D514" s="64" t="s">
        <v>704</v>
      </c>
      <c r="E514" s="64">
        <v>2021</v>
      </c>
      <c r="F514" s="64" t="s">
        <v>705</v>
      </c>
      <c r="G514" s="73">
        <v>4131</v>
      </c>
    </row>
    <row r="515" spans="2:7" ht="12.75" outlineLevel="3">
      <c r="B515" s="72"/>
      <c r="C515" s="64">
        <v>1</v>
      </c>
      <c r="D515" s="64" t="s">
        <v>1367</v>
      </c>
      <c r="E515" s="64">
        <v>2021</v>
      </c>
      <c r="F515" s="64" t="s">
        <v>1368</v>
      </c>
      <c r="G515" s="73">
        <v>6000</v>
      </c>
    </row>
    <row r="516" spans="2:7" ht="12.75" outlineLevel="3">
      <c r="B516" s="72"/>
      <c r="C516" s="64">
        <v>1</v>
      </c>
      <c r="D516" s="64" t="s">
        <v>706</v>
      </c>
      <c r="E516" s="64">
        <v>2021</v>
      </c>
      <c r="F516" s="64" t="s">
        <v>707</v>
      </c>
      <c r="G516" s="73">
        <v>8000</v>
      </c>
    </row>
    <row r="517" spans="1:7" ht="12.75" outlineLevel="3">
      <c r="A517" s="64" t="s">
        <v>661</v>
      </c>
      <c r="B517" s="72" t="s">
        <v>678</v>
      </c>
      <c r="C517" s="64">
        <v>1</v>
      </c>
      <c r="D517" s="64" t="s">
        <v>708</v>
      </c>
      <c r="E517" s="64">
        <v>2021</v>
      </c>
      <c r="F517" s="64" t="s">
        <v>709</v>
      </c>
      <c r="G517" s="73">
        <v>6000</v>
      </c>
    </row>
    <row r="518" spans="1:7" ht="12.75" outlineLevel="3">
      <c r="A518" s="64" t="s">
        <v>661</v>
      </c>
      <c r="B518" s="72" t="s">
        <v>678</v>
      </c>
      <c r="C518" s="64">
        <v>1</v>
      </c>
      <c r="D518" s="64" t="s">
        <v>710</v>
      </c>
      <c r="E518" s="64">
        <v>2021</v>
      </c>
      <c r="F518" s="64" t="s">
        <v>711</v>
      </c>
      <c r="G518" s="73">
        <v>105000</v>
      </c>
    </row>
    <row r="519" spans="2:7" ht="12.75" outlineLevel="3">
      <c r="B519" s="72"/>
      <c r="C519" s="64">
        <v>1</v>
      </c>
      <c r="D519" s="64" t="s">
        <v>712</v>
      </c>
      <c r="E519" s="64">
        <v>2021</v>
      </c>
      <c r="F519" s="64" t="s">
        <v>713</v>
      </c>
      <c r="G519" s="73">
        <v>43250</v>
      </c>
    </row>
    <row r="520" spans="2:8" ht="12.75" outlineLevel="3">
      <c r="B520" s="72"/>
      <c r="C520" s="64">
        <v>1</v>
      </c>
      <c r="D520" s="64" t="s">
        <v>714</v>
      </c>
      <c r="E520" s="64">
        <v>2021</v>
      </c>
      <c r="F520" s="64" t="s">
        <v>715</v>
      </c>
      <c r="G520" s="73">
        <v>300</v>
      </c>
      <c r="H520" s="83"/>
    </row>
    <row r="521" spans="2:8" ht="12.75" outlineLevel="3">
      <c r="B521" s="72"/>
      <c r="C521" s="64">
        <v>1</v>
      </c>
      <c r="D521" s="64" t="s">
        <v>716</v>
      </c>
      <c r="E521" s="64">
        <v>2021</v>
      </c>
      <c r="F521" s="64" t="s">
        <v>717</v>
      </c>
      <c r="G521" s="73">
        <v>3600</v>
      </c>
      <c r="H521" s="83"/>
    </row>
    <row r="522" spans="2:8" ht="12.75" outlineLevel="3">
      <c r="B522" s="72"/>
      <c r="C522" s="64">
        <v>1</v>
      </c>
      <c r="D522" s="64" t="s">
        <v>718</v>
      </c>
      <c r="E522" s="64">
        <v>2021</v>
      </c>
      <c r="F522" s="64" t="s">
        <v>719</v>
      </c>
      <c r="G522" s="73">
        <v>5600</v>
      </c>
      <c r="H522" s="83"/>
    </row>
    <row r="523" spans="2:8" ht="12.75" outlineLevel="3">
      <c r="B523" s="72"/>
      <c r="C523" s="64">
        <v>1</v>
      </c>
      <c r="D523" s="64" t="s">
        <v>720</v>
      </c>
      <c r="E523" s="64">
        <v>2021</v>
      </c>
      <c r="F523" s="64" t="s">
        <v>721</v>
      </c>
      <c r="G523" s="73">
        <v>3000</v>
      </c>
      <c r="H523" s="83"/>
    </row>
    <row r="524" spans="2:8" ht="12.75" outlineLevel="3">
      <c r="B524" s="72"/>
      <c r="C524" s="64">
        <v>1</v>
      </c>
      <c r="D524" s="64" t="s">
        <v>722</v>
      </c>
      <c r="E524" s="64">
        <v>2021</v>
      </c>
      <c r="F524" s="64" t="s">
        <v>723</v>
      </c>
      <c r="G524" s="73">
        <v>5000</v>
      </c>
      <c r="H524" s="83"/>
    </row>
    <row r="525" spans="2:8" ht="12.75" outlineLevel="3">
      <c r="B525" s="72"/>
      <c r="C525" s="64">
        <v>1</v>
      </c>
      <c r="D525" s="64" t="s">
        <v>724</v>
      </c>
      <c r="E525" s="64">
        <v>2021</v>
      </c>
      <c r="F525" s="64" t="s">
        <v>725</v>
      </c>
      <c r="G525" s="73">
        <v>4000</v>
      </c>
      <c r="H525" s="83"/>
    </row>
    <row r="526" spans="2:8" ht="12.75" hidden="1" outlineLevel="3">
      <c r="B526" s="72"/>
      <c r="C526" s="64">
        <v>1</v>
      </c>
      <c r="D526" s="64" t="s">
        <v>726</v>
      </c>
      <c r="E526" s="64">
        <v>2021</v>
      </c>
      <c r="F526" s="64" t="s">
        <v>727</v>
      </c>
      <c r="G526" s="73">
        <v>0</v>
      </c>
      <c r="H526" s="83"/>
    </row>
    <row r="527" spans="2:8" ht="12.75" outlineLevel="3">
      <c r="B527" s="72"/>
      <c r="C527" s="64">
        <v>1</v>
      </c>
      <c r="D527" s="64" t="s">
        <v>728</v>
      </c>
      <c r="E527" s="64">
        <v>2021</v>
      </c>
      <c r="F527" s="64" t="s">
        <v>729</v>
      </c>
      <c r="G527" s="73">
        <v>5600</v>
      </c>
      <c r="H527" s="83"/>
    </row>
    <row r="528" spans="2:8" ht="12.75" outlineLevel="3">
      <c r="B528" s="72"/>
      <c r="C528" s="64">
        <v>1</v>
      </c>
      <c r="D528" s="64" t="s">
        <v>730</v>
      </c>
      <c r="E528" s="64">
        <v>2021</v>
      </c>
      <c r="F528" s="64" t="s">
        <v>731</v>
      </c>
      <c r="G528" s="73">
        <v>4000</v>
      </c>
      <c r="H528" s="83"/>
    </row>
    <row r="529" spans="1:8" ht="12.75" outlineLevel="3">
      <c r="A529" s="64" t="s">
        <v>661</v>
      </c>
      <c r="B529" s="72" t="s">
        <v>678</v>
      </c>
      <c r="C529" s="64">
        <v>1</v>
      </c>
      <c r="D529" s="64" t="s">
        <v>732</v>
      </c>
      <c r="E529" s="64">
        <v>2021</v>
      </c>
      <c r="F529" s="64" t="s">
        <v>733</v>
      </c>
      <c r="G529" s="73">
        <v>6000</v>
      </c>
      <c r="H529" s="83"/>
    </row>
    <row r="530" spans="1:8" ht="12.75" hidden="1" outlineLevel="3">
      <c r="A530" s="64" t="s">
        <v>661</v>
      </c>
      <c r="B530" s="72" t="s">
        <v>678</v>
      </c>
      <c r="C530" s="64">
        <v>1</v>
      </c>
      <c r="D530" s="64" t="s">
        <v>734</v>
      </c>
      <c r="E530" s="64">
        <v>2021</v>
      </c>
      <c r="F530" s="64" t="s">
        <v>735</v>
      </c>
      <c r="G530" s="73"/>
      <c r="H530" s="83"/>
    </row>
    <row r="531" spans="1:8" ht="12.75" hidden="1" outlineLevel="3">
      <c r="A531" s="64" t="s">
        <v>661</v>
      </c>
      <c r="B531" s="72" t="s">
        <v>678</v>
      </c>
      <c r="C531" s="64">
        <v>1</v>
      </c>
      <c r="D531" s="64" t="s">
        <v>736</v>
      </c>
      <c r="E531" s="64">
        <v>2021</v>
      </c>
      <c r="F531" s="64" t="s">
        <v>737</v>
      </c>
      <c r="G531" s="73"/>
      <c r="H531" s="83"/>
    </row>
    <row r="532" spans="1:8" ht="12.75" hidden="1" outlineLevel="3">
      <c r="A532" s="64" t="s">
        <v>661</v>
      </c>
      <c r="B532" s="72" t="s">
        <v>678</v>
      </c>
      <c r="C532" s="64">
        <v>1</v>
      </c>
      <c r="D532" s="64" t="s">
        <v>738</v>
      </c>
      <c r="E532" s="64">
        <v>2021</v>
      </c>
      <c r="F532" s="64" t="s">
        <v>739</v>
      </c>
      <c r="G532" s="73"/>
      <c r="H532" s="83"/>
    </row>
    <row r="533" spans="1:8" ht="12.75" hidden="1" outlineLevel="3">
      <c r="A533" s="64" t="s">
        <v>661</v>
      </c>
      <c r="B533" s="72" t="s">
        <v>678</v>
      </c>
      <c r="C533" s="64">
        <v>1</v>
      </c>
      <c r="D533" s="64" t="s">
        <v>740</v>
      </c>
      <c r="E533" s="64">
        <v>2021</v>
      </c>
      <c r="F533" s="64" t="s">
        <v>741</v>
      </c>
      <c r="G533" s="73"/>
      <c r="H533" s="83"/>
    </row>
    <row r="534" spans="2:8" ht="12.75" outlineLevel="3">
      <c r="B534" s="72"/>
      <c r="C534" s="64">
        <v>1</v>
      </c>
      <c r="D534" s="64" t="s">
        <v>742</v>
      </c>
      <c r="E534" s="64">
        <v>2021</v>
      </c>
      <c r="F534" s="64" t="s">
        <v>743</v>
      </c>
      <c r="G534" s="73">
        <v>7300</v>
      </c>
      <c r="H534" s="83"/>
    </row>
    <row r="535" spans="2:8" ht="12.75" outlineLevel="3">
      <c r="B535" s="72"/>
      <c r="C535" s="64">
        <v>1</v>
      </c>
      <c r="D535" s="64" t="s">
        <v>744</v>
      </c>
      <c r="E535" s="64">
        <v>2021</v>
      </c>
      <c r="F535" s="64" t="s">
        <v>745</v>
      </c>
      <c r="G535" s="73">
        <v>0</v>
      </c>
      <c r="H535" s="83"/>
    </row>
    <row r="536" spans="2:7" ht="12.75" outlineLevel="3">
      <c r="B536" s="72"/>
      <c r="C536" s="64">
        <v>1</v>
      </c>
      <c r="D536" s="64" t="s">
        <v>746</v>
      </c>
      <c r="E536" s="64">
        <v>2021</v>
      </c>
      <c r="F536" s="64" t="s">
        <v>747</v>
      </c>
      <c r="G536" s="73">
        <v>8000</v>
      </c>
    </row>
    <row r="537" spans="2:7" ht="12.75" outlineLevel="3">
      <c r="B537" s="72"/>
      <c r="C537" s="64">
        <v>1</v>
      </c>
      <c r="D537" s="64" t="s">
        <v>748</v>
      </c>
      <c r="E537" s="64">
        <v>2021</v>
      </c>
      <c r="F537" s="64" t="s">
        <v>749</v>
      </c>
      <c r="G537" s="73">
        <v>3000</v>
      </c>
    </row>
    <row r="538" spans="2:7" ht="12.75" outlineLevel="3">
      <c r="B538" s="72"/>
      <c r="C538" s="64">
        <v>1</v>
      </c>
      <c r="D538" s="64" t="s">
        <v>750</v>
      </c>
      <c r="E538" s="64">
        <v>2021</v>
      </c>
      <c r="F538" s="64" t="s">
        <v>751</v>
      </c>
      <c r="G538" s="73">
        <v>0</v>
      </c>
    </row>
    <row r="539" spans="2:7" ht="12.75" outlineLevel="3">
      <c r="B539" s="72"/>
      <c r="G539" s="73"/>
    </row>
    <row r="540" spans="6:7" ht="12.75" outlineLevel="2">
      <c r="F540" s="75" t="s">
        <v>752</v>
      </c>
      <c r="G540" s="76">
        <f>SUBTOTAL(9,G499:G538)</f>
        <v>363673.83</v>
      </c>
    </row>
    <row r="541" spans="6:7" ht="12.75" outlineLevel="2">
      <c r="F541" s="79"/>
      <c r="G541" s="73"/>
    </row>
    <row r="542" spans="3:7" ht="12.75" hidden="1" outlineLevel="2">
      <c r="C542" s="64">
        <v>1</v>
      </c>
      <c r="D542" s="64" t="s">
        <v>753</v>
      </c>
      <c r="E542" s="64">
        <v>2021</v>
      </c>
      <c r="F542" s="64" t="s">
        <v>754</v>
      </c>
      <c r="G542" s="73">
        <v>0</v>
      </c>
    </row>
    <row r="543" spans="3:7" ht="12.75" outlineLevel="2">
      <c r="C543" s="64">
        <v>1</v>
      </c>
      <c r="D543" s="64" t="s">
        <v>755</v>
      </c>
      <c r="E543" s="64">
        <v>2021</v>
      </c>
      <c r="F543" s="64" t="s">
        <v>756</v>
      </c>
      <c r="G543" s="73">
        <v>10000</v>
      </c>
    </row>
    <row r="544" spans="3:7" ht="12.75" outlineLevel="2">
      <c r="C544" s="64">
        <v>1</v>
      </c>
      <c r="D544" s="64" t="s">
        <v>757</v>
      </c>
      <c r="E544" s="64">
        <v>2021</v>
      </c>
      <c r="F544" s="64" t="s">
        <v>758</v>
      </c>
      <c r="G544" s="73">
        <v>3000</v>
      </c>
    </row>
    <row r="545" spans="3:7" ht="12.75" outlineLevel="2">
      <c r="C545" s="64">
        <v>1</v>
      </c>
      <c r="D545" s="64" t="s">
        <v>1353</v>
      </c>
      <c r="E545" s="64">
        <v>2021</v>
      </c>
      <c r="F545" s="64" t="s">
        <v>1354</v>
      </c>
      <c r="G545" s="73">
        <v>20000</v>
      </c>
    </row>
    <row r="546" spans="6:7" ht="12.75" outlineLevel="2">
      <c r="F546" s="79"/>
      <c r="G546" s="73"/>
    </row>
    <row r="547" spans="6:7" ht="12.75" outlineLevel="2">
      <c r="F547" s="75" t="s">
        <v>759</v>
      </c>
      <c r="G547" s="76">
        <f>G542+G543+G544+G545</f>
        <v>33000</v>
      </c>
    </row>
    <row r="548" spans="6:7" ht="12.75" outlineLevel="2">
      <c r="F548" s="79"/>
      <c r="G548" s="73"/>
    </row>
    <row r="549" spans="1:7" ht="12.75" outlineLevel="3">
      <c r="A549" s="64" t="s">
        <v>661</v>
      </c>
      <c r="B549" s="72" t="s">
        <v>760</v>
      </c>
      <c r="C549" s="64">
        <v>1</v>
      </c>
      <c r="D549" s="64" t="s">
        <v>761</v>
      </c>
      <c r="E549" s="64">
        <v>2021</v>
      </c>
      <c r="F549" s="64" t="s">
        <v>92</v>
      </c>
      <c r="G549" s="73">
        <v>8905.92</v>
      </c>
    </row>
    <row r="550" spans="1:7" ht="12.75" outlineLevel="3">
      <c r="A550" s="64" t="s">
        <v>661</v>
      </c>
      <c r="B550" s="72" t="s">
        <v>760</v>
      </c>
      <c r="C550" s="64">
        <v>1</v>
      </c>
      <c r="D550" s="64" t="s">
        <v>762</v>
      </c>
      <c r="E550" s="64">
        <v>2021</v>
      </c>
      <c r="F550" s="64" t="s">
        <v>94</v>
      </c>
      <c r="G550" s="73">
        <v>9244.74</v>
      </c>
    </row>
    <row r="551" spans="1:7" ht="12.75" outlineLevel="3">
      <c r="A551" s="64" t="s">
        <v>661</v>
      </c>
      <c r="B551" s="72" t="s">
        <v>760</v>
      </c>
      <c r="C551" s="64">
        <v>1</v>
      </c>
      <c r="D551" s="64" t="s">
        <v>763</v>
      </c>
      <c r="E551" s="64">
        <v>2021</v>
      </c>
      <c r="F551" s="64" t="s">
        <v>764</v>
      </c>
      <c r="G551" s="73">
        <v>10479.77</v>
      </c>
    </row>
    <row r="552" spans="1:7" ht="12.75" outlineLevel="3">
      <c r="A552" s="64" t="s">
        <v>661</v>
      </c>
      <c r="B552" s="72" t="s">
        <v>760</v>
      </c>
      <c r="C552" s="64">
        <v>1</v>
      </c>
      <c r="D552" s="64" t="s">
        <v>765</v>
      </c>
      <c r="E552" s="64">
        <v>2021</v>
      </c>
      <c r="F552" s="64" t="s">
        <v>57</v>
      </c>
      <c r="G552" s="73">
        <v>7045.25</v>
      </c>
    </row>
    <row r="553" spans="1:7" ht="12.75" outlineLevel="3">
      <c r="A553" s="64" t="s">
        <v>661</v>
      </c>
      <c r="B553" s="72" t="s">
        <v>760</v>
      </c>
      <c r="C553" s="64">
        <v>1</v>
      </c>
      <c r="D553" s="64" t="s">
        <v>766</v>
      </c>
      <c r="E553" s="64">
        <v>2021</v>
      </c>
      <c r="F553" s="64" t="s">
        <v>686</v>
      </c>
      <c r="G553" s="73">
        <v>6000</v>
      </c>
    </row>
    <row r="554" spans="1:7" ht="12.75" outlineLevel="3">
      <c r="A554" s="64" t="s">
        <v>661</v>
      </c>
      <c r="B554" s="72" t="s">
        <v>760</v>
      </c>
      <c r="C554" s="64">
        <v>1</v>
      </c>
      <c r="D554" s="64" t="s">
        <v>767</v>
      </c>
      <c r="E554" s="64">
        <v>2021</v>
      </c>
      <c r="F554" s="64" t="s">
        <v>768</v>
      </c>
      <c r="G554" s="73">
        <v>50000</v>
      </c>
    </row>
    <row r="555" spans="1:7" ht="12.75" outlineLevel="3">
      <c r="A555" s="64" t="s">
        <v>661</v>
      </c>
      <c r="B555" s="72" t="s">
        <v>760</v>
      </c>
      <c r="C555" s="64">
        <v>1</v>
      </c>
      <c r="D555" s="64" t="s">
        <v>769</v>
      </c>
      <c r="E555" s="64">
        <v>2021</v>
      </c>
      <c r="F555" s="64" t="s">
        <v>770</v>
      </c>
      <c r="G555" s="73">
        <v>5400</v>
      </c>
    </row>
    <row r="556" spans="2:7" ht="12.75" outlineLevel="3">
      <c r="B556" s="72"/>
      <c r="C556" s="64">
        <v>1</v>
      </c>
      <c r="D556" s="64" t="s">
        <v>771</v>
      </c>
      <c r="E556" s="64">
        <v>2021</v>
      </c>
      <c r="F556" s="64" t="s">
        <v>772</v>
      </c>
      <c r="G556" s="73">
        <v>5400</v>
      </c>
    </row>
    <row r="557" spans="2:7" ht="12.75" outlineLevel="3">
      <c r="B557" s="72"/>
      <c r="C557" s="64">
        <v>1</v>
      </c>
      <c r="D557" s="64" t="s">
        <v>773</v>
      </c>
      <c r="E557" s="64">
        <v>2021</v>
      </c>
      <c r="F557" s="64" t="s">
        <v>774</v>
      </c>
      <c r="G557" s="73">
        <v>6000</v>
      </c>
    </row>
    <row r="558" spans="2:7" ht="12.75" outlineLevel="3">
      <c r="B558" s="72"/>
      <c r="C558" s="64">
        <v>1</v>
      </c>
      <c r="D558" s="64" t="s">
        <v>775</v>
      </c>
      <c r="E558" s="64">
        <v>2021</v>
      </c>
      <c r="F558" s="64" t="s">
        <v>776</v>
      </c>
      <c r="G558" s="73">
        <v>5400</v>
      </c>
    </row>
    <row r="559" spans="2:7" ht="12.75" outlineLevel="3">
      <c r="B559" s="72"/>
      <c r="C559" s="64">
        <v>1</v>
      </c>
      <c r="D559" s="64" t="s">
        <v>777</v>
      </c>
      <c r="E559" s="64">
        <v>2021</v>
      </c>
      <c r="F559" s="64" t="s">
        <v>721</v>
      </c>
      <c r="G559" s="73">
        <v>0</v>
      </c>
    </row>
    <row r="560" spans="2:7" ht="12.75" outlineLevel="3">
      <c r="B560" s="72"/>
      <c r="C560" s="64">
        <v>1</v>
      </c>
      <c r="D560" s="64" t="s">
        <v>778</v>
      </c>
      <c r="E560" s="64">
        <v>2021</v>
      </c>
      <c r="F560" s="64" t="s">
        <v>779</v>
      </c>
      <c r="G560" s="73">
        <v>5400</v>
      </c>
    </row>
    <row r="561" spans="2:7" ht="12.75" outlineLevel="3">
      <c r="B561" s="72"/>
      <c r="C561" s="64">
        <v>1</v>
      </c>
      <c r="D561" s="64" t="s">
        <v>780</v>
      </c>
      <c r="E561" s="64">
        <v>2021</v>
      </c>
      <c r="F561" s="64" t="s">
        <v>781</v>
      </c>
      <c r="G561" s="73">
        <v>6324</v>
      </c>
    </row>
    <row r="562" spans="1:7" ht="12.75" outlineLevel="3">
      <c r="A562" s="64" t="s">
        <v>661</v>
      </c>
      <c r="B562" s="72" t="s">
        <v>760</v>
      </c>
      <c r="C562" s="64">
        <v>1</v>
      </c>
      <c r="D562" s="64" t="s">
        <v>782</v>
      </c>
      <c r="E562" s="64">
        <v>2021</v>
      </c>
      <c r="F562" s="64" t="s">
        <v>783</v>
      </c>
      <c r="G562" s="73">
        <v>510</v>
      </c>
    </row>
    <row r="563" spans="2:7" ht="12.75" outlineLevel="3">
      <c r="B563" s="72"/>
      <c r="C563" s="64">
        <v>1</v>
      </c>
      <c r="D563" s="64" t="s">
        <v>784</v>
      </c>
      <c r="E563" s="64">
        <v>2021</v>
      </c>
      <c r="F563" s="64" t="s">
        <v>785</v>
      </c>
      <c r="G563" s="73">
        <v>5400</v>
      </c>
    </row>
    <row r="564" spans="2:7" ht="12.75" outlineLevel="3">
      <c r="B564" s="72"/>
      <c r="C564" s="64">
        <v>1</v>
      </c>
      <c r="D564" s="64" t="s">
        <v>1365</v>
      </c>
      <c r="E564" s="64">
        <v>2021</v>
      </c>
      <c r="F564" s="64" t="s">
        <v>1366</v>
      </c>
      <c r="G564" s="73">
        <v>50000</v>
      </c>
    </row>
    <row r="565" spans="2:7" ht="12.75" outlineLevel="3">
      <c r="B565" s="72"/>
      <c r="G565" s="73"/>
    </row>
    <row r="566" spans="1:7" ht="12.75" outlineLevel="1">
      <c r="A566" s="80"/>
      <c r="F566" s="75" t="s">
        <v>786</v>
      </c>
      <c r="G566" s="76">
        <f>SUBTOTAL(9,G549:G564)</f>
        <v>181509.68</v>
      </c>
    </row>
    <row r="567" spans="2:7" ht="12.75" outlineLevel="3">
      <c r="B567" s="72"/>
      <c r="G567" s="73"/>
    </row>
    <row r="568" spans="2:7" ht="12.75" outlineLevel="2">
      <c r="B568" s="72"/>
      <c r="E568" s="81" t="s">
        <v>787</v>
      </c>
      <c r="F568" s="78"/>
      <c r="G568" s="76">
        <f>G491+G497+G540+G547+G566</f>
        <v>758712.9099999999</v>
      </c>
    </row>
    <row r="570" spans="1:7" ht="12.75" outlineLevel="3">
      <c r="A570" s="64" t="s">
        <v>788</v>
      </c>
      <c r="B570" s="72" t="s">
        <v>789</v>
      </c>
      <c r="C570" s="64">
        <v>1</v>
      </c>
      <c r="D570" s="64" t="s">
        <v>790</v>
      </c>
      <c r="E570" s="64">
        <v>2021</v>
      </c>
      <c r="F570" s="64" t="s">
        <v>92</v>
      </c>
      <c r="G570" s="73">
        <v>42332.44</v>
      </c>
    </row>
    <row r="571" spans="1:7" ht="12.75" outlineLevel="3">
      <c r="A571" s="64" t="s">
        <v>788</v>
      </c>
      <c r="B571" s="72" t="s">
        <v>789</v>
      </c>
      <c r="C571" s="64">
        <v>1</v>
      </c>
      <c r="D571" s="64" t="s">
        <v>791</v>
      </c>
      <c r="E571" s="64">
        <v>2021</v>
      </c>
      <c r="F571" s="64" t="s">
        <v>94</v>
      </c>
      <c r="G571" s="73">
        <v>55401.27</v>
      </c>
    </row>
    <row r="572" spans="1:7" ht="12.75" outlineLevel="3">
      <c r="A572" s="64" t="s">
        <v>788</v>
      </c>
      <c r="B572" s="72" t="s">
        <v>789</v>
      </c>
      <c r="C572" s="64">
        <v>1</v>
      </c>
      <c r="D572" s="64" t="s">
        <v>792</v>
      </c>
      <c r="E572" s="64">
        <v>2021</v>
      </c>
      <c r="F572" s="64" t="s">
        <v>57</v>
      </c>
      <c r="G572" s="73">
        <v>25114.94</v>
      </c>
    </row>
    <row r="573" spans="2:7" ht="12.75" outlineLevel="3">
      <c r="B573" s="72"/>
      <c r="C573" s="64">
        <v>1</v>
      </c>
      <c r="D573" s="64" t="s">
        <v>1331</v>
      </c>
      <c r="E573" s="64">
        <v>2021</v>
      </c>
      <c r="F573" s="64" t="s">
        <v>1328</v>
      </c>
      <c r="G573" s="73">
        <v>191.28</v>
      </c>
    </row>
    <row r="574" spans="1:7" ht="12.75" outlineLevel="3">
      <c r="A574" s="64" t="s">
        <v>788</v>
      </c>
      <c r="B574" s="72" t="s">
        <v>789</v>
      </c>
      <c r="C574" s="64">
        <v>1</v>
      </c>
      <c r="D574" s="64" t="s">
        <v>793</v>
      </c>
      <c r="E574" s="64">
        <v>2021</v>
      </c>
      <c r="F574" s="64" t="s">
        <v>794</v>
      </c>
      <c r="G574" s="73">
        <v>2000</v>
      </c>
    </row>
    <row r="575" spans="1:7" ht="12.75" outlineLevel="3">
      <c r="A575" s="64" t="s">
        <v>788</v>
      </c>
      <c r="B575" s="72" t="s">
        <v>789</v>
      </c>
      <c r="C575" s="64">
        <v>1</v>
      </c>
      <c r="D575" s="64" t="s">
        <v>795</v>
      </c>
      <c r="E575" s="64">
        <v>2021</v>
      </c>
      <c r="F575" s="64" t="s">
        <v>796</v>
      </c>
      <c r="G575" s="73">
        <v>300</v>
      </c>
    </row>
    <row r="576" spans="1:7" ht="12.75" outlineLevel="3">
      <c r="A576" s="64" t="s">
        <v>788</v>
      </c>
      <c r="B576" s="72" t="s">
        <v>789</v>
      </c>
      <c r="C576" s="64">
        <v>1</v>
      </c>
      <c r="D576" s="64" t="s">
        <v>797</v>
      </c>
      <c r="E576" s="64">
        <v>2021</v>
      </c>
      <c r="F576" s="64" t="s">
        <v>798</v>
      </c>
      <c r="G576" s="73">
        <v>100</v>
      </c>
    </row>
    <row r="577" spans="1:7" ht="12.75" outlineLevel="3">
      <c r="A577" s="64" t="s">
        <v>788</v>
      </c>
      <c r="B577" s="72" t="s">
        <v>789</v>
      </c>
      <c r="C577" s="64">
        <v>1</v>
      </c>
      <c r="D577" s="64" t="s">
        <v>799</v>
      </c>
      <c r="E577" s="64">
        <v>2021</v>
      </c>
      <c r="F577" s="64" t="s">
        <v>65</v>
      </c>
      <c r="G577" s="73">
        <v>800</v>
      </c>
    </row>
    <row r="578" spans="1:7" ht="12.75" outlineLevel="3">
      <c r="A578" s="64" t="s">
        <v>788</v>
      </c>
      <c r="B578" s="72" t="s">
        <v>789</v>
      </c>
      <c r="C578" s="64">
        <v>1</v>
      </c>
      <c r="D578" s="64" t="s">
        <v>800</v>
      </c>
      <c r="E578" s="64">
        <v>2021</v>
      </c>
      <c r="F578" s="64" t="s">
        <v>801</v>
      </c>
      <c r="G578" s="73">
        <v>5000</v>
      </c>
    </row>
    <row r="579" spans="1:7" ht="12.75" outlineLevel="3">
      <c r="A579" s="64" t="s">
        <v>788</v>
      </c>
      <c r="B579" s="72" t="s">
        <v>789</v>
      </c>
      <c r="C579" s="64">
        <v>1</v>
      </c>
      <c r="D579" s="64" t="s">
        <v>802</v>
      </c>
      <c r="E579" s="64">
        <v>2021</v>
      </c>
      <c r="F579" s="64" t="s">
        <v>803</v>
      </c>
      <c r="G579" s="73">
        <v>5000</v>
      </c>
    </row>
    <row r="580" spans="2:7" ht="12.75" outlineLevel="3">
      <c r="B580" s="72"/>
      <c r="C580" s="64">
        <v>1</v>
      </c>
      <c r="D580" s="64" t="s">
        <v>804</v>
      </c>
      <c r="E580" s="64">
        <v>2021</v>
      </c>
      <c r="F580" s="64" t="s">
        <v>805</v>
      </c>
      <c r="G580" s="73">
        <v>120.1</v>
      </c>
    </row>
    <row r="581" spans="1:7" ht="12.75" outlineLevel="3">
      <c r="A581" s="64" t="s">
        <v>788</v>
      </c>
      <c r="B581" s="84">
        <v>33210</v>
      </c>
      <c r="C581" s="64">
        <v>1</v>
      </c>
      <c r="D581" s="64" t="s">
        <v>806</v>
      </c>
      <c r="E581" s="64">
        <v>2021</v>
      </c>
      <c r="F581" s="64" t="s">
        <v>313</v>
      </c>
      <c r="G581" s="73">
        <v>16626</v>
      </c>
    </row>
    <row r="582" spans="1:7" ht="12.75" outlineLevel="3">
      <c r="A582" s="64" t="s">
        <v>788</v>
      </c>
      <c r="B582" s="72" t="s">
        <v>789</v>
      </c>
      <c r="C582" s="64">
        <v>1</v>
      </c>
      <c r="D582" s="64" t="s">
        <v>807</v>
      </c>
      <c r="E582" s="64">
        <v>2021</v>
      </c>
      <c r="F582" s="64" t="s">
        <v>808</v>
      </c>
      <c r="G582" s="73">
        <v>1000</v>
      </c>
    </row>
    <row r="583" spans="1:7" ht="12.75" outlineLevel="3">
      <c r="A583" s="64" t="s">
        <v>788</v>
      </c>
      <c r="B583" s="72" t="s">
        <v>789</v>
      </c>
      <c r="C583" s="64">
        <v>1</v>
      </c>
      <c r="D583" s="64" t="s">
        <v>809</v>
      </c>
      <c r="E583" s="64">
        <v>2021</v>
      </c>
      <c r="F583" s="64" t="s">
        <v>75</v>
      </c>
      <c r="G583" s="73">
        <v>100</v>
      </c>
    </row>
    <row r="584" spans="2:7" ht="12.75" outlineLevel="3">
      <c r="B584" s="72"/>
      <c r="C584" s="64">
        <v>1</v>
      </c>
      <c r="D584" s="64" t="s">
        <v>810</v>
      </c>
      <c r="E584" s="64">
        <v>2021</v>
      </c>
      <c r="F584" s="64" t="s">
        <v>811</v>
      </c>
      <c r="G584" s="73">
        <v>0</v>
      </c>
    </row>
    <row r="585" spans="2:7" ht="12.75" hidden="1" outlineLevel="3">
      <c r="B585" s="72"/>
      <c r="C585" s="64">
        <v>1</v>
      </c>
      <c r="D585" s="64" t="s">
        <v>812</v>
      </c>
      <c r="E585" s="64">
        <v>2021</v>
      </c>
      <c r="F585" s="64" t="s">
        <v>813</v>
      </c>
      <c r="G585" s="73">
        <v>0</v>
      </c>
    </row>
    <row r="586" spans="1:7" ht="12.75" outlineLevel="3">
      <c r="A586" s="64" t="s">
        <v>788</v>
      </c>
      <c r="B586" s="72" t="s">
        <v>789</v>
      </c>
      <c r="C586" s="64">
        <v>1</v>
      </c>
      <c r="D586" s="64" t="s">
        <v>814</v>
      </c>
      <c r="E586" s="64">
        <v>2021</v>
      </c>
      <c r="F586" s="64" t="s">
        <v>815</v>
      </c>
      <c r="G586" s="73">
        <v>10000</v>
      </c>
    </row>
    <row r="587" spans="1:7" ht="12.75" outlineLevel="3">
      <c r="A587" s="64" t="s">
        <v>788</v>
      </c>
      <c r="B587" s="72" t="s">
        <v>789</v>
      </c>
      <c r="C587" s="64">
        <v>1</v>
      </c>
      <c r="D587" s="64" t="s">
        <v>816</v>
      </c>
      <c r="E587" s="64">
        <v>2021</v>
      </c>
      <c r="F587" s="64" t="s">
        <v>623</v>
      </c>
      <c r="G587" s="73">
        <v>2000</v>
      </c>
    </row>
    <row r="588" spans="2:7" ht="12.75" outlineLevel="3">
      <c r="B588" s="72"/>
      <c r="G588" s="73"/>
    </row>
    <row r="589" spans="1:7" ht="12.75" outlineLevel="1">
      <c r="A589" s="80"/>
      <c r="F589" s="75" t="s">
        <v>817</v>
      </c>
      <c r="G589" s="76">
        <f>SUBTOTAL(9,G570:G587)</f>
        <v>166086.03</v>
      </c>
    </row>
    <row r="590" spans="2:7" ht="12.75" outlineLevel="3">
      <c r="B590" s="72"/>
      <c r="G590" s="73"/>
    </row>
    <row r="591" spans="2:7" ht="12.75" outlineLevel="2">
      <c r="B591" s="72"/>
      <c r="E591" s="81" t="s">
        <v>818</v>
      </c>
      <c r="F591" s="78"/>
      <c r="G591" s="76">
        <f>SUBTOTAL(9,G570:G587)</f>
        <v>166086.03</v>
      </c>
    </row>
    <row r="592" spans="2:7" ht="12.75" outlineLevel="2">
      <c r="B592" s="72"/>
      <c r="E592" s="80"/>
      <c r="G592" s="73"/>
    </row>
    <row r="593" spans="2:7" ht="12.75" outlineLevel="2">
      <c r="B593" s="72"/>
      <c r="D593" s="81" t="s">
        <v>819</v>
      </c>
      <c r="E593" s="81"/>
      <c r="F593" s="81"/>
      <c r="G593" s="82">
        <f>G591+G568</f>
        <v>924798.94</v>
      </c>
    </row>
    <row r="595" spans="1:7" ht="12.75" outlineLevel="3">
      <c r="A595" s="64" t="s">
        <v>820</v>
      </c>
      <c r="B595" s="72" t="s">
        <v>821</v>
      </c>
      <c r="C595" s="64">
        <v>1</v>
      </c>
      <c r="D595" s="64" t="s">
        <v>822</v>
      </c>
      <c r="E595" s="64">
        <v>2021</v>
      </c>
      <c r="F595" s="64" t="s">
        <v>92</v>
      </c>
      <c r="G595" s="73">
        <v>26002.37</v>
      </c>
    </row>
    <row r="596" spans="1:7" ht="12.75" outlineLevel="3">
      <c r="A596" s="64" t="s">
        <v>820</v>
      </c>
      <c r="B596" s="72" t="s">
        <v>821</v>
      </c>
      <c r="C596" s="64">
        <v>1</v>
      </c>
      <c r="D596" s="64" t="s">
        <v>823</v>
      </c>
      <c r="E596" s="64">
        <v>2021</v>
      </c>
      <c r="F596" s="64" t="s">
        <v>94</v>
      </c>
      <c r="G596" s="73">
        <v>41424.78</v>
      </c>
    </row>
    <row r="597" spans="1:7" ht="12.75" outlineLevel="3">
      <c r="A597" s="64" t="s">
        <v>820</v>
      </c>
      <c r="B597" s="72" t="s">
        <v>821</v>
      </c>
      <c r="C597" s="64">
        <v>1</v>
      </c>
      <c r="D597" s="64" t="s">
        <v>824</v>
      </c>
      <c r="E597" s="64">
        <v>2021</v>
      </c>
      <c r="F597" s="64" t="s">
        <v>57</v>
      </c>
      <c r="G597" s="73">
        <v>21082.72</v>
      </c>
    </row>
    <row r="598" spans="1:7" ht="12.75" outlineLevel="3">
      <c r="A598" s="64" t="s">
        <v>820</v>
      </c>
      <c r="B598" s="72" t="s">
        <v>821</v>
      </c>
      <c r="C598" s="64">
        <v>1</v>
      </c>
      <c r="D598" s="64" t="s">
        <v>825</v>
      </c>
      <c r="E598" s="64">
        <v>2021</v>
      </c>
      <c r="F598" s="64" t="s">
        <v>105</v>
      </c>
      <c r="G598" s="73">
        <v>510</v>
      </c>
    </row>
    <row r="599" spans="1:7" ht="12.75" outlineLevel="3">
      <c r="A599" s="64" t="s">
        <v>820</v>
      </c>
      <c r="B599" s="72" t="s">
        <v>821</v>
      </c>
      <c r="C599" s="64">
        <v>1</v>
      </c>
      <c r="D599" s="64" t="s">
        <v>826</v>
      </c>
      <c r="E599" s="64">
        <v>2021</v>
      </c>
      <c r="F599" s="64" t="s">
        <v>827</v>
      </c>
      <c r="G599" s="73">
        <v>5000</v>
      </c>
    </row>
    <row r="600" spans="1:7" ht="12.75" outlineLevel="3">
      <c r="A600" s="64" t="s">
        <v>820</v>
      </c>
      <c r="B600" s="72" t="s">
        <v>821</v>
      </c>
      <c r="C600" s="64">
        <v>1</v>
      </c>
      <c r="D600" s="64" t="s">
        <v>828</v>
      </c>
      <c r="E600" s="64">
        <v>2021</v>
      </c>
      <c r="F600" s="64" t="s">
        <v>829</v>
      </c>
      <c r="G600" s="73">
        <v>2500</v>
      </c>
    </row>
    <row r="601" spans="1:7" ht="12.75" outlineLevel="3">
      <c r="A601" s="64" t="s">
        <v>820</v>
      </c>
      <c r="B601" s="72" t="s">
        <v>821</v>
      </c>
      <c r="C601" s="64">
        <v>1</v>
      </c>
      <c r="D601" s="64" t="s">
        <v>830</v>
      </c>
      <c r="E601" s="64">
        <v>2021</v>
      </c>
      <c r="F601" s="64" t="s">
        <v>65</v>
      </c>
      <c r="G601" s="73">
        <v>600</v>
      </c>
    </row>
    <row r="602" spans="1:7" ht="12.75" outlineLevel="3">
      <c r="A602" s="64" t="s">
        <v>820</v>
      </c>
      <c r="B602" s="72" t="s">
        <v>821</v>
      </c>
      <c r="C602" s="64">
        <v>1</v>
      </c>
      <c r="D602" s="64" t="s">
        <v>831</v>
      </c>
      <c r="E602" s="64">
        <v>2021</v>
      </c>
      <c r="F602" s="64" t="s">
        <v>832</v>
      </c>
      <c r="G602" s="73">
        <v>9800</v>
      </c>
    </row>
    <row r="603" spans="1:7" ht="12.75" outlineLevel="3">
      <c r="A603" s="64" t="s">
        <v>820</v>
      </c>
      <c r="B603" s="72" t="s">
        <v>821</v>
      </c>
      <c r="C603" s="64">
        <v>1</v>
      </c>
      <c r="D603" s="64" t="s">
        <v>833</v>
      </c>
      <c r="E603" s="64">
        <v>2021</v>
      </c>
      <c r="F603" s="64" t="s">
        <v>834</v>
      </c>
      <c r="G603" s="73">
        <v>40000</v>
      </c>
    </row>
    <row r="604" spans="2:7" ht="12.75" outlineLevel="3">
      <c r="B604" s="72"/>
      <c r="C604" s="64">
        <v>1</v>
      </c>
      <c r="D604" s="64" t="s">
        <v>835</v>
      </c>
      <c r="E604" s="64">
        <v>2021</v>
      </c>
      <c r="F604" s="64" t="s">
        <v>836</v>
      </c>
      <c r="G604" s="73">
        <v>10000</v>
      </c>
    </row>
    <row r="605" spans="1:7" ht="12.75" outlineLevel="3">
      <c r="A605" s="64" t="s">
        <v>820</v>
      </c>
      <c r="B605" s="72" t="s">
        <v>821</v>
      </c>
      <c r="C605" s="64">
        <v>1</v>
      </c>
      <c r="D605" s="64" t="s">
        <v>837</v>
      </c>
      <c r="E605" s="64">
        <v>2021</v>
      </c>
      <c r="F605" s="64" t="s">
        <v>313</v>
      </c>
      <c r="G605" s="73">
        <v>4551</v>
      </c>
    </row>
    <row r="606" spans="1:7" ht="12.75" outlineLevel="3">
      <c r="A606" s="64" t="s">
        <v>820</v>
      </c>
      <c r="B606" s="72" t="s">
        <v>821</v>
      </c>
      <c r="C606" s="64">
        <v>1</v>
      </c>
      <c r="D606" s="64" t="s">
        <v>838</v>
      </c>
      <c r="E606" s="64">
        <v>2021</v>
      </c>
      <c r="F606" s="64" t="s">
        <v>75</v>
      </c>
      <c r="G606" s="73">
        <v>200</v>
      </c>
    </row>
    <row r="607" spans="1:7" ht="12.75" outlineLevel="3">
      <c r="A607" s="64" t="s">
        <v>820</v>
      </c>
      <c r="B607" s="72" t="s">
        <v>821</v>
      </c>
      <c r="C607" s="64">
        <v>1</v>
      </c>
      <c r="D607" s="64" t="s">
        <v>839</v>
      </c>
      <c r="E607" s="64">
        <v>2021</v>
      </c>
      <c r="F607" s="64" t="s">
        <v>840</v>
      </c>
      <c r="G607" s="73">
        <v>20000</v>
      </c>
    </row>
    <row r="608" spans="1:7" ht="12.75" outlineLevel="3">
      <c r="A608" s="64" t="s">
        <v>820</v>
      </c>
      <c r="B608" s="72" t="s">
        <v>821</v>
      </c>
      <c r="C608" s="64">
        <v>1</v>
      </c>
      <c r="D608" s="64" t="s">
        <v>841</v>
      </c>
      <c r="E608" s="64">
        <v>2021</v>
      </c>
      <c r="F608" s="64" t="s">
        <v>842</v>
      </c>
      <c r="G608" s="73">
        <v>3000</v>
      </c>
    </row>
    <row r="609" spans="2:7" ht="12.75" outlineLevel="3">
      <c r="B609" s="72"/>
      <c r="C609" s="64">
        <v>1</v>
      </c>
      <c r="D609" s="64" t="s">
        <v>843</v>
      </c>
      <c r="E609" s="64">
        <v>2021</v>
      </c>
      <c r="F609" s="64" t="s">
        <v>844</v>
      </c>
      <c r="G609" s="73">
        <v>40000</v>
      </c>
    </row>
    <row r="610" spans="2:7" ht="12.75" outlineLevel="3">
      <c r="B610" s="72"/>
      <c r="G610" s="73"/>
    </row>
    <row r="611" spans="1:7" ht="12.75" outlineLevel="1">
      <c r="A611" s="80"/>
      <c r="F611" s="75" t="s">
        <v>845</v>
      </c>
      <c r="G611" s="76">
        <f>SUBTOTAL(9,G595:G609)</f>
        <v>224670.87</v>
      </c>
    </row>
    <row r="612" spans="2:7" ht="12.75" outlineLevel="3">
      <c r="B612" s="72"/>
      <c r="G612" s="73"/>
    </row>
    <row r="613" spans="2:7" ht="12.75" outlineLevel="2">
      <c r="B613" s="72"/>
      <c r="E613" s="81" t="s">
        <v>846</v>
      </c>
      <c r="F613" s="78"/>
      <c r="G613" s="76">
        <f>SUBTOTAL(9,G595:G609)</f>
        <v>224670.87</v>
      </c>
    </row>
    <row r="615" spans="1:7" ht="12.75" outlineLevel="3">
      <c r="A615" s="64" t="s">
        <v>847</v>
      </c>
      <c r="B615" s="72" t="s">
        <v>848</v>
      </c>
      <c r="C615" s="64">
        <v>1</v>
      </c>
      <c r="D615" s="64" t="s">
        <v>849</v>
      </c>
      <c r="E615" s="64">
        <v>2021</v>
      </c>
      <c r="F615" s="64" t="s">
        <v>92</v>
      </c>
      <c r="G615" s="73">
        <v>30715.58</v>
      </c>
    </row>
    <row r="616" spans="1:7" ht="12.75" outlineLevel="3">
      <c r="A616" s="64" t="s">
        <v>847</v>
      </c>
      <c r="B616" s="72" t="s">
        <v>848</v>
      </c>
      <c r="C616" s="64">
        <v>1</v>
      </c>
      <c r="D616" s="64" t="s">
        <v>850</v>
      </c>
      <c r="E616" s="64">
        <v>2021</v>
      </c>
      <c r="F616" s="64" t="s">
        <v>94</v>
      </c>
      <c r="G616" s="73">
        <v>58341.63</v>
      </c>
    </row>
    <row r="617" spans="1:7" ht="12.75" outlineLevel="3">
      <c r="A617" s="64" t="s">
        <v>847</v>
      </c>
      <c r="B617" s="72" t="s">
        <v>848</v>
      </c>
      <c r="C617" s="64">
        <v>1</v>
      </c>
      <c r="D617" s="64" t="s">
        <v>851</v>
      </c>
      <c r="E617" s="64">
        <v>2021</v>
      </c>
      <c r="F617" s="64" t="s">
        <v>57</v>
      </c>
      <c r="G617" s="73">
        <v>30041.48</v>
      </c>
    </row>
    <row r="618" spans="1:7" ht="12.75" outlineLevel="3">
      <c r="A618" s="64" t="s">
        <v>847</v>
      </c>
      <c r="B618" s="72" t="s">
        <v>848</v>
      </c>
      <c r="C618" s="64">
        <v>1</v>
      </c>
      <c r="D618" s="64" t="s">
        <v>852</v>
      </c>
      <c r="E618" s="64">
        <v>2021</v>
      </c>
      <c r="F618" s="64" t="s">
        <v>105</v>
      </c>
      <c r="G618" s="73">
        <v>300</v>
      </c>
    </row>
    <row r="619" spans="1:7" ht="12.75" outlineLevel="3">
      <c r="A619" s="64" t="s">
        <v>847</v>
      </c>
      <c r="B619" s="72" t="s">
        <v>848</v>
      </c>
      <c r="C619" s="64">
        <v>1</v>
      </c>
      <c r="D619" s="64" t="s">
        <v>853</v>
      </c>
      <c r="E619" s="64">
        <v>2021</v>
      </c>
      <c r="F619" s="64" t="s">
        <v>796</v>
      </c>
      <c r="G619" s="73">
        <v>2000</v>
      </c>
    </row>
    <row r="620" spans="1:7" ht="12.75" outlineLevel="3">
      <c r="A620" s="64" t="s">
        <v>847</v>
      </c>
      <c r="B620" s="72" t="s">
        <v>848</v>
      </c>
      <c r="C620" s="64">
        <v>1</v>
      </c>
      <c r="D620" s="64" t="s">
        <v>854</v>
      </c>
      <c r="E620" s="64">
        <v>2021</v>
      </c>
      <c r="F620" s="64" t="s">
        <v>855</v>
      </c>
      <c r="G620" s="73">
        <v>2000</v>
      </c>
    </row>
    <row r="621" spans="1:7" ht="12.75" outlineLevel="3">
      <c r="A621" s="64" t="s">
        <v>847</v>
      </c>
      <c r="B621" s="72" t="s">
        <v>848</v>
      </c>
      <c r="C621" s="64">
        <v>1</v>
      </c>
      <c r="D621" s="64" t="s">
        <v>856</v>
      </c>
      <c r="E621" s="64">
        <v>2021</v>
      </c>
      <c r="F621" s="64" t="s">
        <v>285</v>
      </c>
      <c r="G621" s="73">
        <v>1300</v>
      </c>
    </row>
    <row r="622" spans="1:7" ht="12.75" outlineLevel="3">
      <c r="A622" s="64" t="s">
        <v>847</v>
      </c>
      <c r="B622" s="72" t="s">
        <v>848</v>
      </c>
      <c r="C622" s="64">
        <v>1</v>
      </c>
      <c r="D622" s="64" t="s">
        <v>857</v>
      </c>
      <c r="E622" s="64">
        <v>2021</v>
      </c>
      <c r="F622" s="64" t="s">
        <v>287</v>
      </c>
      <c r="G622" s="73">
        <v>1000</v>
      </c>
    </row>
    <row r="623" spans="1:7" ht="12.75" outlineLevel="3">
      <c r="A623" s="64" t="s">
        <v>847</v>
      </c>
      <c r="B623" s="72" t="s">
        <v>848</v>
      </c>
      <c r="C623" s="64">
        <v>1</v>
      </c>
      <c r="D623" s="64" t="s">
        <v>858</v>
      </c>
      <c r="E623" s="64">
        <v>2021</v>
      </c>
      <c r="F623" s="64" t="s">
        <v>289</v>
      </c>
      <c r="G623" s="73">
        <v>2000</v>
      </c>
    </row>
    <row r="624" spans="1:7" ht="12.75" outlineLevel="3">
      <c r="A624" s="64" t="s">
        <v>847</v>
      </c>
      <c r="B624" s="72" t="s">
        <v>848</v>
      </c>
      <c r="C624" s="64">
        <v>1</v>
      </c>
      <c r="D624" s="64" t="s">
        <v>859</v>
      </c>
      <c r="E624" s="64">
        <v>2021</v>
      </c>
      <c r="F624" s="64" t="s">
        <v>67</v>
      </c>
      <c r="G624" s="73">
        <v>350</v>
      </c>
    </row>
    <row r="625" spans="2:7" ht="12.75" outlineLevel="3">
      <c r="B625" s="72"/>
      <c r="C625" s="64">
        <v>1</v>
      </c>
      <c r="D625" s="64" t="s">
        <v>860</v>
      </c>
      <c r="E625" s="64">
        <v>2021</v>
      </c>
      <c r="F625" s="64" t="s">
        <v>129</v>
      </c>
      <c r="G625" s="73">
        <v>255</v>
      </c>
    </row>
    <row r="626" spans="2:7" ht="12.75" outlineLevel="3">
      <c r="B626" s="72"/>
      <c r="C626" s="64">
        <v>1</v>
      </c>
      <c r="D626" s="64" t="s">
        <v>861</v>
      </c>
      <c r="E626" s="64">
        <v>2021</v>
      </c>
      <c r="F626" s="64" t="s">
        <v>69</v>
      </c>
      <c r="G626" s="73">
        <v>363</v>
      </c>
    </row>
    <row r="627" spans="1:7" ht="12.75" outlineLevel="3">
      <c r="A627" s="64" t="s">
        <v>847</v>
      </c>
      <c r="B627" s="72" t="s">
        <v>848</v>
      </c>
      <c r="C627" s="64">
        <v>1</v>
      </c>
      <c r="D627" s="64" t="s">
        <v>862</v>
      </c>
      <c r="E627" s="64">
        <v>2021</v>
      </c>
      <c r="F627" s="64" t="s">
        <v>75</v>
      </c>
      <c r="G627" s="73">
        <v>100</v>
      </c>
    </row>
    <row r="628" spans="2:7" ht="12.75" outlineLevel="3">
      <c r="B628" s="72"/>
      <c r="G628" s="73"/>
    </row>
    <row r="629" spans="1:7" ht="12.75" outlineLevel="1">
      <c r="A629" s="80"/>
      <c r="F629" s="75" t="s">
        <v>863</v>
      </c>
      <c r="G629" s="76">
        <f>SUBTOTAL(9,G615:G627)</f>
        <v>128766.68999999999</v>
      </c>
    </row>
    <row r="630" spans="2:7" ht="12.75" outlineLevel="3">
      <c r="B630" s="72"/>
      <c r="G630" s="73"/>
    </row>
    <row r="631" spans="1:7" ht="12.75" outlineLevel="2">
      <c r="A631" s="80" t="s">
        <v>864</v>
      </c>
      <c r="B631" s="72"/>
      <c r="E631" s="81" t="s">
        <v>865</v>
      </c>
      <c r="F631" s="78"/>
      <c r="G631" s="76">
        <f>SUBTOTAL(9,G615:G627)</f>
        <v>128766.68999999999</v>
      </c>
    </row>
    <row r="633" spans="1:7" ht="12.75" outlineLevel="3">
      <c r="A633" s="64" t="s">
        <v>866</v>
      </c>
      <c r="B633" s="72" t="s">
        <v>867</v>
      </c>
      <c r="C633" s="64">
        <v>1</v>
      </c>
      <c r="D633" s="64" t="s">
        <v>868</v>
      </c>
      <c r="E633" s="64">
        <v>2021</v>
      </c>
      <c r="F633" s="64" t="s">
        <v>869</v>
      </c>
      <c r="G633" s="73">
        <v>415</v>
      </c>
    </row>
    <row r="634" spans="1:7" ht="12.75" outlineLevel="3">
      <c r="A634" s="64" t="s">
        <v>866</v>
      </c>
      <c r="B634" s="72" t="s">
        <v>867</v>
      </c>
      <c r="C634" s="64">
        <v>1</v>
      </c>
      <c r="D634" s="64" t="s">
        <v>870</v>
      </c>
      <c r="E634" s="64">
        <v>2021</v>
      </c>
      <c r="F634" s="64" t="s">
        <v>871</v>
      </c>
      <c r="G634" s="73">
        <v>15000</v>
      </c>
    </row>
    <row r="635" spans="1:7" ht="12.75" outlineLevel="3">
      <c r="A635" s="64" t="s">
        <v>866</v>
      </c>
      <c r="B635" s="72" t="s">
        <v>867</v>
      </c>
      <c r="C635" s="64">
        <v>1</v>
      </c>
      <c r="D635" s="64" t="s">
        <v>872</v>
      </c>
      <c r="E635" s="64">
        <v>2021</v>
      </c>
      <c r="F635" s="64" t="s">
        <v>873</v>
      </c>
      <c r="G635" s="73">
        <v>10000</v>
      </c>
    </row>
    <row r="636" spans="1:7" ht="12.75" outlineLevel="3">
      <c r="A636" s="64" t="s">
        <v>866</v>
      </c>
      <c r="B636" s="72" t="s">
        <v>867</v>
      </c>
      <c r="C636" s="64">
        <v>1</v>
      </c>
      <c r="D636" s="64" t="s">
        <v>874</v>
      </c>
      <c r="E636" s="64">
        <v>2021</v>
      </c>
      <c r="F636" s="64" t="s">
        <v>875</v>
      </c>
      <c r="G636" s="73">
        <v>10200</v>
      </c>
    </row>
    <row r="637" spans="2:7" ht="12.75" outlineLevel="3">
      <c r="B637" s="72"/>
      <c r="C637" s="64">
        <v>1</v>
      </c>
      <c r="D637" s="64" t="s">
        <v>876</v>
      </c>
      <c r="E637" s="64">
        <v>2021</v>
      </c>
      <c r="F637" s="64" t="s">
        <v>877</v>
      </c>
      <c r="G637" s="73">
        <v>0</v>
      </c>
    </row>
    <row r="638" spans="2:7" ht="12.75" outlineLevel="3">
      <c r="B638" s="72"/>
      <c r="C638" s="64">
        <v>1</v>
      </c>
      <c r="D638" s="64" t="s">
        <v>1355</v>
      </c>
      <c r="E638" s="64">
        <v>2021</v>
      </c>
      <c r="F638" s="64" t="s">
        <v>1356</v>
      </c>
      <c r="G638" s="73">
        <v>10000</v>
      </c>
    </row>
    <row r="639" spans="1:7" ht="12.75" outlineLevel="3">
      <c r="A639" s="64" t="s">
        <v>866</v>
      </c>
      <c r="B639" s="72" t="s">
        <v>867</v>
      </c>
      <c r="C639" s="64">
        <v>1</v>
      </c>
      <c r="D639" s="64" t="s">
        <v>878</v>
      </c>
      <c r="E639" s="64">
        <v>2021</v>
      </c>
      <c r="F639" s="64" t="s">
        <v>75</v>
      </c>
      <c r="G639" s="73">
        <v>0</v>
      </c>
    </row>
    <row r="640" spans="1:7" ht="12.75" outlineLevel="3">
      <c r="A640" s="64" t="s">
        <v>866</v>
      </c>
      <c r="B640" s="72" t="s">
        <v>867</v>
      </c>
      <c r="C640" s="64">
        <v>1</v>
      </c>
      <c r="D640" s="64" t="s">
        <v>879</v>
      </c>
      <c r="E640" s="64">
        <v>2021</v>
      </c>
      <c r="F640" s="64" t="s">
        <v>880</v>
      </c>
      <c r="G640" s="73">
        <v>20000</v>
      </c>
    </row>
    <row r="641" spans="2:7" ht="12.75" outlineLevel="3">
      <c r="B641" s="72"/>
      <c r="C641" s="64">
        <v>1</v>
      </c>
      <c r="D641" s="64" t="s">
        <v>881</v>
      </c>
      <c r="E641" s="64">
        <v>2021</v>
      </c>
      <c r="F641" s="64" t="s">
        <v>882</v>
      </c>
      <c r="G641" s="73">
        <v>10000</v>
      </c>
    </row>
    <row r="642" spans="2:7" ht="12.75" outlineLevel="3">
      <c r="B642" s="72"/>
      <c r="G642" s="73"/>
    </row>
    <row r="643" spans="6:7" ht="12.75" outlineLevel="2">
      <c r="F643" s="75" t="s">
        <v>883</v>
      </c>
      <c r="G643" s="76">
        <f>SUBTOTAL(9,G633:G641)</f>
        <v>75615</v>
      </c>
    </row>
    <row r="644" spans="6:7" ht="12.75" outlineLevel="2">
      <c r="F644" s="79"/>
      <c r="G644" s="73"/>
    </row>
    <row r="645" spans="3:7" ht="12.75" outlineLevel="2">
      <c r="C645" s="64">
        <v>1</v>
      </c>
      <c r="D645" s="64" t="s">
        <v>1357</v>
      </c>
      <c r="E645" s="64">
        <v>2021</v>
      </c>
      <c r="F645" s="72" t="s">
        <v>1358</v>
      </c>
      <c r="G645" s="73">
        <v>35000</v>
      </c>
    </row>
    <row r="646" spans="6:7" ht="12.75" outlineLevel="2">
      <c r="F646" s="79"/>
      <c r="G646" s="73"/>
    </row>
    <row r="647" spans="6:7" ht="12.75" outlineLevel="2">
      <c r="F647" s="75" t="s">
        <v>1359</v>
      </c>
      <c r="G647" s="76">
        <f>G645</f>
        <v>35000</v>
      </c>
    </row>
    <row r="648" spans="6:7" ht="12.75" outlineLevel="2">
      <c r="F648" s="79"/>
      <c r="G648" s="73"/>
    </row>
    <row r="649" spans="3:7" ht="12.75" outlineLevel="2">
      <c r="C649" s="64">
        <v>1</v>
      </c>
      <c r="D649" s="64" t="s">
        <v>884</v>
      </c>
      <c r="E649" s="64">
        <v>2021</v>
      </c>
      <c r="F649" s="64" t="s">
        <v>885</v>
      </c>
      <c r="G649" s="73">
        <v>5386.56</v>
      </c>
    </row>
    <row r="650" spans="3:7" ht="12.75" outlineLevel="2">
      <c r="C650" s="64">
        <v>1</v>
      </c>
      <c r="D650" s="64" t="s">
        <v>886</v>
      </c>
      <c r="E650" s="64">
        <v>2021</v>
      </c>
      <c r="F650" s="64" t="s">
        <v>887</v>
      </c>
      <c r="G650" s="73">
        <v>9110.98</v>
      </c>
    </row>
    <row r="651" spans="3:7" ht="12.75" outlineLevel="2">
      <c r="C651" s="64">
        <v>1</v>
      </c>
      <c r="D651" s="64" t="s">
        <v>888</v>
      </c>
      <c r="E651" s="64">
        <v>2021</v>
      </c>
      <c r="F651" s="64" t="s">
        <v>57</v>
      </c>
      <c r="G651" s="73">
        <v>3754.39</v>
      </c>
    </row>
    <row r="652" spans="3:7" ht="12.75" outlineLevel="2">
      <c r="C652" s="64">
        <v>1</v>
      </c>
      <c r="D652" s="64" t="s">
        <v>889</v>
      </c>
      <c r="E652" s="64">
        <v>2021</v>
      </c>
      <c r="F652" s="64" t="s">
        <v>890</v>
      </c>
      <c r="G652" s="73">
        <v>48597.65</v>
      </c>
    </row>
    <row r="653" spans="3:7" ht="12.75" outlineLevel="2">
      <c r="C653" s="64">
        <v>1</v>
      </c>
      <c r="D653" s="64" t="s">
        <v>891</v>
      </c>
      <c r="E653" s="64">
        <v>2021</v>
      </c>
      <c r="F653" s="72" t="s">
        <v>892</v>
      </c>
      <c r="G653" s="73">
        <v>12000</v>
      </c>
    </row>
    <row r="654" spans="3:7" ht="12.75" outlineLevel="2">
      <c r="C654" s="64">
        <v>1</v>
      </c>
      <c r="D654" s="64" t="s">
        <v>893</v>
      </c>
      <c r="E654" s="64">
        <v>2021</v>
      </c>
      <c r="F654" s="72" t="s">
        <v>894</v>
      </c>
      <c r="G654" s="73">
        <v>0</v>
      </c>
    </row>
    <row r="655" spans="6:7" ht="12.75" outlineLevel="2">
      <c r="F655" s="79"/>
      <c r="G655" s="73"/>
    </row>
    <row r="656" spans="6:7" ht="12.75" outlineLevel="2">
      <c r="F656" s="75" t="s">
        <v>895</v>
      </c>
      <c r="G656" s="76">
        <f>SUBTOTAL(9,G649:G654)</f>
        <v>78849.58</v>
      </c>
    </row>
    <row r="657" spans="6:7" ht="12.75" outlineLevel="2">
      <c r="F657" s="79"/>
      <c r="G657" s="73"/>
    </row>
    <row r="658" spans="1:7" ht="12.75" outlineLevel="3">
      <c r="A658" s="64" t="s">
        <v>866</v>
      </c>
      <c r="B658" s="72" t="s">
        <v>896</v>
      </c>
      <c r="C658" s="64">
        <v>1</v>
      </c>
      <c r="D658" s="64" t="s">
        <v>897</v>
      </c>
      <c r="E658" s="64">
        <v>2021</v>
      </c>
      <c r="F658" s="64" t="s">
        <v>898</v>
      </c>
      <c r="G658" s="73">
        <v>45000</v>
      </c>
    </row>
    <row r="659" spans="1:7" ht="12.75" outlineLevel="3">
      <c r="A659" s="64" t="s">
        <v>866</v>
      </c>
      <c r="B659" s="72" t="s">
        <v>896</v>
      </c>
      <c r="C659" s="64">
        <v>1</v>
      </c>
      <c r="D659" s="64" t="s">
        <v>899</v>
      </c>
      <c r="E659" s="64">
        <v>2021</v>
      </c>
      <c r="F659" s="64" t="s">
        <v>900</v>
      </c>
      <c r="G659" s="73">
        <v>125000</v>
      </c>
    </row>
    <row r="660" spans="2:7" ht="12.75" outlineLevel="3">
      <c r="B660" s="72"/>
      <c r="C660" s="64">
        <v>1</v>
      </c>
      <c r="D660" s="64" t="s">
        <v>901</v>
      </c>
      <c r="E660" s="64">
        <v>2021</v>
      </c>
      <c r="F660" s="64" t="s">
        <v>902</v>
      </c>
      <c r="G660" s="73">
        <v>2511</v>
      </c>
    </row>
    <row r="661" spans="2:7" ht="12.75" outlineLevel="3">
      <c r="B661" s="72"/>
      <c r="G661" s="73"/>
    </row>
    <row r="662" spans="1:7" ht="12.75" outlineLevel="1">
      <c r="A662" s="80"/>
      <c r="F662" s="75" t="s">
        <v>903</v>
      </c>
      <c r="G662" s="76">
        <f>SUBTOTAL(9,G658:G660)</f>
        <v>172511</v>
      </c>
    </row>
    <row r="663" spans="2:7" ht="12.75" outlineLevel="3">
      <c r="B663" s="72"/>
      <c r="G663" s="73"/>
    </row>
    <row r="664" spans="2:7" ht="12.75" outlineLevel="2">
      <c r="B664" s="72"/>
      <c r="E664" s="81" t="s">
        <v>904</v>
      </c>
      <c r="F664" s="78"/>
      <c r="G664" s="76">
        <f>G643+G647+G656+G662</f>
        <v>361975.58</v>
      </c>
    </row>
    <row r="665" spans="2:7" ht="12.75" outlineLevel="2">
      <c r="B665" s="72"/>
      <c r="E665" s="80"/>
      <c r="G665" s="73"/>
    </row>
    <row r="666" spans="2:7" ht="12.75" outlineLevel="2">
      <c r="B666" s="72"/>
      <c r="D666" s="81" t="s">
        <v>905</v>
      </c>
      <c r="E666" s="81"/>
      <c r="F666" s="81"/>
      <c r="G666" s="82">
        <f>G664+G631+G613</f>
        <v>715413.14</v>
      </c>
    </row>
    <row r="668" spans="1:7" ht="12.75" outlineLevel="3">
      <c r="A668" s="64" t="s">
        <v>906</v>
      </c>
      <c r="B668" s="72" t="s">
        <v>907</v>
      </c>
      <c r="C668" s="64">
        <v>1</v>
      </c>
      <c r="D668" s="64" t="s">
        <v>908</v>
      </c>
      <c r="E668" s="64">
        <v>2021</v>
      </c>
      <c r="F668" s="64" t="s">
        <v>53</v>
      </c>
      <c r="G668" s="73">
        <v>100354.68</v>
      </c>
    </row>
    <row r="669" spans="1:7" ht="12.75" outlineLevel="3">
      <c r="A669" s="64" t="s">
        <v>906</v>
      </c>
      <c r="B669" s="72" t="s">
        <v>907</v>
      </c>
      <c r="C669" s="64">
        <v>1</v>
      </c>
      <c r="D669" s="64" t="s">
        <v>909</v>
      </c>
      <c r="E669" s="64">
        <v>2021</v>
      </c>
      <c r="F669" s="64" t="s">
        <v>94</v>
      </c>
      <c r="G669" s="73">
        <v>153298.06</v>
      </c>
    </row>
    <row r="670" spans="1:7" ht="12.75" outlineLevel="3">
      <c r="A670" s="64" t="s">
        <v>906</v>
      </c>
      <c r="B670" s="72" t="s">
        <v>907</v>
      </c>
      <c r="C670" s="64">
        <v>1</v>
      </c>
      <c r="D670" s="64" t="s">
        <v>910</v>
      </c>
      <c r="E670" s="64">
        <v>2021</v>
      </c>
      <c r="F670" s="64" t="s">
        <v>96</v>
      </c>
      <c r="G670" s="73">
        <v>31248.66</v>
      </c>
    </row>
    <row r="671" spans="1:7" ht="12.75" outlineLevel="3">
      <c r="A671" s="64" t="s">
        <v>906</v>
      </c>
      <c r="B671" s="72" t="s">
        <v>907</v>
      </c>
      <c r="C671" s="64">
        <v>1</v>
      </c>
      <c r="D671" s="64" t="s">
        <v>911</v>
      </c>
      <c r="E671" s="64">
        <v>2021</v>
      </c>
      <c r="F671" s="64" t="s">
        <v>363</v>
      </c>
      <c r="G671" s="73">
        <v>0</v>
      </c>
    </row>
    <row r="672" spans="1:7" ht="12.75" outlineLevel="3">
      <c r="A672" s="64" t="s">
        <v>906</v>
      </c>
      <c r="B672" s="72" t="s">
        <v>907</v>
      </c>
      <c r="C672" s="64">
        <v>1</v>
      </c>
      <c r="D672" s="64" t="s">
        <v>912</v>
      </c>
      <c r="E672" s="64">
        <v>2021</v>
      </c>
      <c r="F672" s="64" t="s">
        <v>57</v>
      </c>
      <c r="G672" s="73">
        <v>80049.52</v>
      </c>
    </row>
    <row r="673" spans="1:7" ht="12.75" outlineLevel="3">
      <c r="A673" s="64" t="s">
        <v>906</v>
      </c>
      <c r="B673" s="72" t="s">
        <v>907</v>
      </c>
      <c r="C673" s="64">
        <v>1</v>
      </c>
      <c r="D673" s="64" t="s">
        <v>913</v>
      </c>
      <c r="E673" s="64">
        <v>2021</v>
      </c>
      <c r="F673" s="64" t="s">
        <v>105</v>
      </c>
      <c r="G673" s="73">
        <v>1250</v>
      </c>
    </row>
    <row r="674" spans="1:7" ht="12.75" outlineLevel="3">
      <c r="A674" s="64" t="s">
        <v>906</v>
      </c>
      <c r="B674" s="72" t="s">
        <v>907</v>
      </c>
      <c r="C674" s="64">
        <v>1</v>
      </c>
      <c r="D674" s="64" t="s">
        <v>914</v>
      </c>
      <c r="E674" s="64">
        <v>2021</v>
      </c>
      <c r="F674" s="64" t="s">
        <v>915</v>
      </c>
      <c r="G674" s="73">
        <v>500</v>
      </c>
    </row>
    <row r="675" spans="2:7" ht="12.75" outlineLevel="3">
      <c r="B675" s="72"/>
      <c r="C675" s="64">
        <v>1</v>
      </c>
      <c r="D675" s="64" t="s">
        <v>1332</v>
      </c>
      <c r="E675" s="64">
        <v>2021</v>
      </c>
      <c r="F675" s="64" t="s">
        <v>1333</v>
      </c>
      <c r="G675" s="73">
        <v>191.28</v>
      </c>
    </row>
    <row r="676" spans="1:7" ht="12.75" outlineLevel="3">
      <c r="A676" s="64" t="s">
        <v>906</v>
      </c>
      <c r="B676" s="72" t="s">
        <v>907</v>
      </c>
      <c r="C676" s="64">
        <v>1</v>
      </c>
      <c r="D676" s="64" t="s">
        <v>916</v>
      </c>
      <c r="E676" s="64">
        <v>2021</v>
      </c>
      <c r="F676" s="64" t="s">
        <v>917</v>
      </c>
      <c r="G676" s="73">
        <v>15000</v>
      </c>
    </row>
    <row r="677" spans="2:7" ht="12.75" outlineLevel="3">
      <c r="B677" s="72"/>
      <c r="C677" s="64">
        <v>1</v>
      </c>
      <c r="D677" s="64" t="s">
        <v>918</v>
      </c>
      <c r="E677" s="64">
        <v>2021</v>
      </c>
      <c r="F677" s="64" t="s">
        <v>65</v>
      </c>
      <c r="G677" s="73">
        <v>4000</v>
      </c>
    </row>
    <row r="678" spans="1:7" ht="12.75" outlineLevel="3">
      <c r="A678" s="64" t="s">
        <v>906</v>
      </c>
      <c r="B678" s="72" t="s">
        <v>907</v>
      </c>
      <c r="C678" s="64">
        <v>1</v>
      </c>
      <c r="D678" s="64" t="s">
        <v>919</v>
      </c>
      <c r="E678" s="64">
        <v>2021</v>
      </c>
      <c r="F678" s="64" t="s">
        <v>67</v>
      </c>
      <c r="G678" s="73">
        <v>800</v>
      </c>
    </row>
    <row r="679" spans="2:7" ht="12.75" outlineLevel="3">
      <c r="B679" s="72"/>
      <c r="C679" s="64">
        <v>1</v>
      </c>
      <c r="D679" s="64" t="s">
        <v>920</v>
      </c>
      <c r="E679" s="64">
        <v>2021</v>
      </c>
      <c r="F679" s="64" t="s">
        <v>627</v>
      </c>
      <c r="G679" s="73">
        <v>758.43</v>
      </c>
    </row>
    <row r="680" spans="2:7" ht="12.75" outlineLevel="3">
      <c r="B680" s="72"/>
      <c r="C680" s="64">
        <v>1</v>
      </c>
      <c r="D680" s="64" t="s">
        <v>921</v>
      </c>
      <c r="E680" s="64">
        <v>2021</v>
      </c>
      <c r="F680" s="64" t="s">
        <v>75</v>
      </c>
      <c r="G680" s="73">
        <v>200</v>
      </c>
    </row>
    <row r="681" spans="2:7" ht="12.75" outlineLevel="3">
      <c r="B681" s="72"/>
      <c r="G681" s="73"/>
    </row>
    <row r="682" spans="6:7" ht="12.75" outlineLevel="2">
      <c r="F682" s="75" t="s">
        <v>922</v>
      </c>
      <c r="G682" s="76">
        <f>SUBTOTAL(9,G668:G680)</f>
        <v>387650.63</v>
      </c>
    </row>
    <row r="683" spans="6:7" ht="12.75" outlineLevel="2">
      <c r="F683" s="79"/>
      <c r="G683" s="73"/>
    </row>
    <row r="684" spans="2:7" ht="12.75" outlineLevel="2">
      <c r="B684" s="79"/>
      <c r="C684" s="64">
        <v>1</v>
      </c>
      <c r="D684" s="64" t="s">
        <v>923</v>
      </c>
      <c r="E684" s="64">
        <v>2021</v>
      </c>
      <c r="F684" s="64" t="s">
        <v>924</v>
      </c>
      <c r="G684" s="73">
        <v>6000</v>
      </c>
    </row>
    <row r="685" spans="2:7" ht="12.75" outlineLevel="2">
      <c r="B685" s="79"/>
      <c r="C685" s="64">
        <v>1</v>
      </c>
      <c r="D685" s="64" t="s">
        <v>925</v>
      </c>
      <c r="E685" s="64">
        <v>2021</v>
      </c>
      <c r="F685" s="64" t="s">
        <v>926</v>
      </c>
      <c r="G685" s="73">
        <v>50000</v>
      </c>
    </row>
    <row r="686" spans="2:7" ht="12.75" outlineLevel="2">
      <c r="B686" s="79"/>
      <c r="C686" s="64">
        <v>1</v>
      </c>
      <c r="D686" s="64" t="s">
        <v>927</v>
      </c>
      <c r="E686" s="64">
        <v>2021</v>
      </c>
      <c r="F686" s="64" t="s">
        <v>928</v>
      </c>
      <c r="G686" s="73">
        <v>5000</v>
      </c>
    </row>
    <row r="687" spans="2:7" ht="12.75" outlineLevel="2">
      <c r="B687" s="79"/>
      <c r="C687" s="64">
        <v>1</v>
      </c>
      <c r="D687" s="64" t="s">
        <v>929</v>
      </c>
      <c r="E687" s="64">
        <v>2021</v>
      </c>
      <c r="F687" s="64" t="s">
        <v>930</v>
      </c>
      <c r="G687" s="73">
        <v>7000</v>
      </c>
    </row>
    <row r="688" spans="2:7" ht="12.75" hidden="1" outlineLevel="2">
      <c r="B688" s="79"/>
      <c r="C688" s="64">
        <v>1</v>
      </c>
      <c r="D688" s="64" t="s">
        <v>931</v>
      </c>
      <c r="E688" s="64">
        <v>2021</v>
      </c>
      <c r="F688" s="64" t="s">
        <v>932</v>
      </c>
      <c r="G688" s="73">
        <v>0</v>
      </c>
    </row>
    <row r="689" spans="2:7" ht="12.75" outlineLevel="2">
      <c r="B689" s="79"/>
      <c r="C689" s="64">
        <v>1</v>
      </c>
      <c r="D689" s="64" t="s">
        <v>933</v>
      </c>
      <c r="E689" s="64">
        <v>2021</v>
      </c>
      <c r="F689" s="64" t="s">
        <v>934</v>
      </c>
      <c r="G689" s="73">
        <v>19000</v>
      </c>
    </row>
    <row r="690" spans="2:7" ht="12.75" outlineLevel="2">
      <c r="B690" s="79"/>
      <c r="C690" s="64">
        <v>1</v>
      </c>
      <c r="D690" s="64" t="s">
        <v>935</v>
      </c>
      <c r="E690" s="64">
        <v>2021</v>
      </c>
      <c r="F690" s="64" t="s">
        <v>936</v>
      </c>
      <c r="G690" s="73">
        <v>850</v>
      </c>
    </row>
    <row r="691" spans="2:7" ht="12.75" outlineLevel="2">
      <c r="B691" s="79"/>
      <c r="C691" s="64">
        <v>1</v>
      </c>
      <c r="D691" s="64" t="s">
        <v>937</v>
      </c>
      <c r="E691" s="64">
        <v>2021</v>
      </c>
      <c r="F691" s="64" t="s">
        <v>938</v>
      </c>
      <c r="G691" s="73">
        <v>6000</v>
      </c>
    </row>
    <row r="692" spans="2:7" ht="12.75" outlineLevel="2">
      <c r="B692" s="79"/>
      <c r="C692" s="64">
        <v>1</v>
      </c>
      <c r="D692" s="64" t="s">
        <v>939</v>
      </c>
      <c r="E692" s="64">
        <v>2021</v>
      </c>
      <c r="F692" s="64" t="s">
        <v>940</v>
      </c>
      <c r="G692" s="73">
        <v>550</v>
      </c>
    </row>
    <row r="693" spans="2:7" ht="12.75" outlineLevel="2">
      <c r="B693" s="79"/>
      <c r="C693" s="64">
        <v>1</v>
      </c>
      <c r="D693" s="64" t="s">
        <v>941</v>
      </c>
      <c r="E693" s="64">
        <v>2021</v>
      </c>
      <c r="F693" s="64" t="s">
        <v>942</v>
      </c>
      <c r="G693" s="73">
        <v>600</v>
      </c>
    </row>
    <row r="694" spans="2:7" ht="12.75" outlineLevel="2">
      <c r="B694" s="79"/>
      <c r="C694" s="64">
        <v>1</v>
      </c>
      <c r="D694" s="64" t="s">
        <v>943</v>
      </c>
      <c r="E694" s="64">
        <v>2021</v>
      </c>
      <c r="F694" s="64" t="s">
        <v>944</v>
      </c>
      <c r="G694" s="73">
        <v>4000</v>
      </c>
    </row>
    <row r="695" spans="2:7" ht="12.75" outlineLevel="3">
      <c r="B695" s="72"/>
      <c r="G695" s="73"/>
    </row>
    <row r="696" spans="6:7" ht="12.75" outlineLevel="2">
      <c r="F696" s="75" t="s">
        <v>945</v>
      </c>
      <c r="G696" s="76">
        <f>SUBTOTAL(9,G684:G694)</f>
        <v>99000</v>
      </c>
    </row>
    <row r="697" spans="2:7" ht="12.75" outlineLevel="2">
      <c r="B697" s="79"/>
      <c r="G697" s="73"/>
    </row>
    <row r="698" spans="1:7" ht="12.75" outlineLevel="3">
      <c r="A698" s="64" t="s">
        <v>906</v>
      </c>
      <c r="B698" s="72" t="s">
        <v>946</v>
      </c>
      <c r="C698" s="64">
        <v>1</v>
      </c>
      <c r="D698" s="64" t="s">
        <v>947</v>
      </c>
      <c r="E698" s="64">
        <v>2021</v>
      </c>
      <c r="F698" s="64" t="s">
        <v>53</v>
      </c>
      <c r="G698" s="73">
        <v>25088.67</v>
      </c>
    </row>
    <row r="699" spans="1:7" ht="12.75" outlineLevel="3">
      <c r="A699" s="64" t="s">
        <v>906</v>
      </c>
      <c r="B699" s="72" t="s">
        <v>946</v>
      </c>
      <c r="C699" s="64">
        <v>1</v>
      </c>
      <c r="D699" s="64" t="s">
        <v>948</v>
      </c>
      <c r="E699" s="64">
        <v>2021</v>
      </c>
      <c r="F699" s="64" t="s">
        <v>94</v>
      </c>
      <c r="G699" s="73">
        <v>38324.52</v>
      </c>
    </row>
    <row r="700" spans="1:7" ht="12.75" outlineLevel="3">
      <c r="A700" s="64" t="s">
        <v>906</v>
      </c>
      <c r="B700" s="72" t="s">
        <v>946</v>
      </c>
      <c r="C700" s="64">
        <v>1</v>
      </c>
      <c r="D700" s="64" t="s">
        <v>949</v>
      </c>
      <c r="E700" s="64">
        <v>2021</v>
      </c>
      <c r="F700" s="64" t="s">
        <v>96</v>
      </c>
      <c r="G700" s="73">
        <v>10416.22</v>
      </c>
    </row>
    <row r="701" spans="1:7" ht="12.75" outlineLevel="3">
      <c r="A701" s="64" t="s">
        <v>906</v>
      </c>
      <c r="B701" s="72" t="s">
        <v>946</v>
      </c>
      <c r="C701" s="64">
        <v>1</v>
      </c>
      <c r="D701" s="64" t="s">
        <v>950</v>
      </c>
      <c r="E701" s="64">
        <v>2021</v>
      </c>
      <c r="F701" s="64" t="s">
        <v>363</v>
      </c>
      <c r="G701" s="73">
        <v>0</v>
      </c>
    </row>
    <row r="702" spans="1:7" ht="12.75" outlineLevel="3">
      <c r="A702" s="64" t="s">
        <v>906</v>
      </c>
      <c r="B702" s="72" t="s">
        <v>946</v>
      </c>
      <c r="C702" s="64">
        <v>1</v>
      </c>
      <c r="D702" s="64" t="s">
        <v>951</v>
      </c>
      <c r="E702" s="64">
        <v>2021</v>
      </c>
      <c r="F702" s="64" t="s">
        <v>57</v>
      </c>
      <c r="G702" s="73">
        <v>20847.5</v>
      </c>
    </row>
    <row r="703" spans="1:7" ht="12.75" outlineLevel="3">
      <c r="A703" s="64" t="s">
        <v>906</v>
      </c>
      <c r="B703" s="72" t="s">
        <v>946</v>
      </c>
      <c r="C703" s="64">
        <v>1</v>
      </c>
      <c r="D703" s="64" t="s">
        <v>952</v>
      </c>
      <c r="E703" s="64">
        <v>2021</v>
      </c>
      <c r="F703" s="64" t="s">
        <v>953</v>
      </c>
      <c r="G703" s="73">
        <v>5820</v>
      </c>
    </row>
    <row r="704" spans="2:7" ht="12.75" outlineLevel="3">
      <c r="B704" s="72"/>
      <c r="C704" s="64">
        <v>1</v>
      </c>
      <c r="D704" s="64" t="s">
        <v>954</v>
      </c>
      <c r="E704" s="64">
        <v>2021</v>
      </c>
      <c r="F704" s="64" t="s">
        <v>955</v>
      </c>
      <c r="G704" s="73">
        <v>100</v>
      </c>
    </row>
    <row r="705" spans="1:7" ht="12.75" outlineLevel="3">
      <c r="A705" s="64" t="s">
        <v>906</v>
      </c>
      <c r="B705" s="72" t="s">
        <v>946</v>
      </c>
      <c r="C705" s="64">
        <v>1</v>
      </c>
      <c r="D705" s="64" t="s">
        <v>956</v>
      </c>
      <c r="E705" s="64">
        <v>2021</v>
      </c>
      <c r="F705" s="64" t="s">
        <v>957</v>
      </c>
      <c r="G705" s="73">
        <v>1000</v>
      </c>
    </row>
    <row r="706" spans="1:7" ht="12.75" outlineLevel="3">
      <c r="A706" s="64" t="s">
        <v>906</v>
      </c>
      <c r="B706" s="72" t="s">
        <v>946</v>
      </c>
      <c r="C706" s="64">
        <v>1</v>
      </c>
      <c r="D706" s="64" t="s">
        <v>958</v>
      </c>
      <c r="E706" s="64">
        <v>2021</v>
      </c>
      <c r="F706" s="64" t="s">
        <v>959</v>
      </c>
      <c r="G706" s="73">
        <v>54400</v>
      </c>
    </row>
    <row r="707" spans="2:7" ht="12.75" outlineLevel="3">
      <c r="B707" s="72"/>
      <c r="C707" s="64">
        <v>1</v>
      </c>
      <c r="D707" s="64" t="s">
        <v>1360</v>
      </c>
      <c r="E707" s="64">
        <v>2021</v>
      </c>
      <c r="F707" s="64" t="s">
        <v>1361</v>
      </c>
      <c r="G707" s="73">
        <v>4000</v>
      </c>
    </row>
    <row r="708" spans="1:7" ht="12.75" outlineLevel="3">
      <c r="A708" s="64" t="s">
        <v>906</v>
      </c>
      <c r="B708" s="72" t="s">
        <v>946</v>
      </c>
      <c r="C708" s="64">
        <v>1</v>
      </c>
      <c r="D708" s="64" t="s">
        <v>960</v>
      </c>
      <c r="E708" s="64">
        <v>2021</v>
      </c>
      <c r="F708" s="64" t="s">
        <v>805</v>
      </c>
      <c r="G708" s="73">
        <v>500</v>
      </c>
    </row>
    <row r="709" spans="1:7" ht="12.75" outlineLevel="3">
      <c r="A709" s="64" t="s">
        <v>906</v>
      </c>
      <c r="B709" s="72" t="s">
        <v>946</v>
      </c>
      <c r="C709" s="64">
        <v>1</v>
      </c>
      <c r="D709" s="64" t="s">
        <v>961</v>
      </c>
      <c r="E709" s="64">
        <v>2021</v>
      </c>
      <c r="F709" s="64" t="s">
        <v>962</v>
      </c>
      <c r="G709" s="73">
        <v>80000</v>
      </c>
    </row>
    <row r="710" spans="2:7" ht="12.75" outlineLevel="3">
      <c r="B710" s="72"/>
      <c r="C710" s="64">
        <v>1</v>
      </c>
      <c r="D710" s="64" t="s">
        <v>963</v>
      </c>
      <c r="E710" s="64">
        <v>2021</v>
      </c>
      <c r="F710" s="64" t="s">
        <v>964</v>
      </c>
      <c r="G710" s="73">
        <v>25000</v>
      </c>
    </row>
    <row r="711" spans="1:7" ht="12.75" outlineLevel="3">
      <c r="A711" s="64" t="s">
        <v>906</v>
      </c>
      <c r="B711" s="72" t="s">
        <v>946</v>
      </c>
      <c r="C711" s="64">
        <v>1</v>
      </c>
      <c r="D711" s="64" t="s">
        <v>965</v>
      </c>
      <c r="E711" s="64">
        <v>2021</v>
      </c>
      <c r="F711" s="64" t="s">
        <v>966</v>
      </c>
      <c r="G711" s="73">
        <v>0</v>
      </c>
    </row>
    <row r="712" spans="1:7" ht="12.75" outlineLevel="3">
      <c r="A712" s="64" t="s">
        <v>906</v>
      </c>
      <c r="B712" s="72" t="s">
        <v>946</v>
      </c>
      <c r="C712" s="64">
        <v>1</v>
      </c>
      <c r="D712" s="64" t="s">
        <v>967</v>
      </c>
      <c r="E712" s="64">
        <v>2021</v>
      </c>
      <c r="F712" s="64" t="s">
        <v>968</v>
      </c>
      <c r="G712" s="73">
        <v>5000</v>
      </c>
    </row>
    <row r="713" spans="1:7" ht="12.75" hidden="1" outlineLevel="3">
      <c r="A713" s="64" t="s">
        <v>906</v>
      </c>
      <c r="B713" s="72" t="s">
        <v>946</v>
      </c>
      <c r="C713" s="64">
        <v>1</v>
      </c>
      <c r="D713" s="64" t="s">
        <v>969</v>
      </c>
      <c r="E713" s="64">
        <v>2021</v>
      </c>
      <c r="F713" s="64" t="s">
        <v>970</v>
      </c>
      <c r="G713" s="73">
        <v>0</v>
      </c>
    </row>
    <row r="714" spans="2:7" ht="12.75" outlineLevel="3">
      <c r="B714" s="72"/>
      <c r="C714" s="64">
        <v>1</v>
      </c>
      <c r="D714" s="64" t="s">
        <v>971</v>
      </c>
      <c r="E714" s="64">
        <v>2021</v>
      </c>
      <c r="F714" s="64" t="s">
        <v>972</v>
      </c>
      <c r="G714" s="73">
        <v>40000</v>
      </c>
    </row>
    <row r="715" spans="1:7" ht="12.75" outlineLevel="3">
      <c r="A715" s="64" t="s">
        <v>906</v>
      </c>
      <c r="B715" s="72" t="s">
        <v>946</v>
      </c>
      <c r="C715" s="64">
        <v>1</v>
      </c>
      <c r="D715" s="64" t="s">
        <v>973</v>
      </c>
      <c r="E715" s="64">
        <v>2021</v>
      </c>
      <c r="F715" s="64" t="s">
        <v>974</v>
      </c>
      <c r="G715" s="73">
        <v>5000</v>
      </c>
    </row>
    <row r="716" spans="1:7" ht="12.75" outlineLevel="3">
      <c r="A716" s="64" t="s">
        <v>906</v>
      </c>
      <c r="B716" s="72" t="s">
        <v>946</v>
      </c>
      <c r="C716" s="64">
        <v>1</v>
      </c>
      <c r="D716" s="64" t="s">
        <v>975</v>
      </c>
      <c r="E716" s="64">
        <v>2021</v>
      </c>
      <c r="F716" s="64" t="s">
        <v>976</v>
      </c>
      <c r="G716" s="73">
        <v>4600</v>
      </c>
    </row>
    <row r="717" spans="1:7" ht="12.75" outlineLevel="3">
      <c r="A717" s="64" t="s">
        <v>906</v>
      </c>
      <c r="B717" s="72" t="s">
        <v>946</v>
      </c>
      <c r="C717" s="64">
        <v>1</v>
      </c>
      <c r="D717" s="64" t="s">
        <v>977</v>
      </c>
      <c r="E717" s="64">
        <v>2021</v>
      </c>
      <c r="F717" s="64" t="s">
        <v>978</v>
      </c>
      <c r="G717" s="73">
        <v>6000</v>
      </c>
    </row>
    <row r="718" spans="2:7" ht="12.75" outlineLevel="3">
      <c r="B718" s="72"/>
      <c r="C718" s="64">
        <v>1</v>
      </c>
      <c r="D718" s="64" t="s">
        <v>979</v>
      </c>
      <c r="E718" s="64">
        <v>2021</v>
      </c>
      <c r="F718" s="64" t="s">
        <v>980</v>
      </c>
      <c r="G718" s="73">
        <v>5000</v>
      </c>
    </row>
    <row r="719" spans="1:7" ht="12.75" outlineLevel="3">
      <c r="A719" s="64" t="s">
        <v>906</v>
      </c>
      <c r="B719" s="72" t="s">
        <v>946</v>
      </c>
      <c r="C719" s="64">
        <v>1</v>
      </c>
      <c r="D719" s="64" t="s">
        <v>981</v>
      </c>
      <c r="E719" s="64">
        <v>2021</v>
      </c>
      <c r="F719" s="64" t="s">
        <v>982</v>
      </c>
      <c r="G719" s="73">
        <v>115000</v>
      </c>
    </row>
    <row r="720" spans="1:7" ht="12.75" hidden="1" outlineLevel="3">
      <c r="A720" s="64" t="s">
        <v>906</v>
      </c>
      <c r="B720" s="72" t="s">
        <v>946</v>
      </c>
      <c r="C720" s="64">
        <v>1</v>
      </c>
      <c r="D720" s="64" t="s">
        <v>983</v>
      </c>
      <c r="E720" s="64">
        <v>2021</v>
      </c>
      <c r="F720" s="64" t="s">
        <v>984</v>
      </c>
      <c r="G720" s="73"/>
    </row>
    <row r="721" spans="1:7" ht="12.75" outlineLevel="3">
      <c r="A721" s="64" t="s">
        <v>906</v>
      </c>
      <c r="B721" s="72" t="s">
        <v>946</v>
      </c>
      <c r="C721" s="64">
        <v>1</v>
      </c>
      <c r="D721" s="64" t="s">
        <v>985</v>
      </c>
      <c r="E721" s="64">
        <v>2021</v>
      </c>
      <c r="F721" s="64" t="s">
        <v>986</v>
      </c>
      <c r="G721" s="73">
        <v>30000</v>
      </c>
    </row>
    <row r="722" spans="1:7" ht="12.75" outlineLevel="3">
      <c r="A722" s="64" t="s">
        <v>906</v>
      </c>
      <c r="B722" s="72" t="s">
        <v>946</v>
      </c>
      <c r="C722" s="64">
        <v>1</v>
      </c>
      <c r="D722" s="64" t="s">
        <v>987</v>
      </c>
      <c r="E722" s="64">
        <v>2021</v>
      </c>
      <c r="F722" s="64" t="s">
        <v>988</v>
      </c>
      <c r="G722" s="73">
        <v>0</v>
      </c>
    </row>
    <row r="723" spans="1:7" ht="12.75" outlineLevel="3">
      <c r="A723" s="64" t="s">
        <v>906</v>
      </c>
      <c r="B723" s="72" t="s">
        <v>946</v>
      </c>
      <c r="C723" s="64">
        <v>1</v>
      </c>
      <c r="D723" s="64" t="s">
        <v>989</v>
      </c>
      <c r="E723" s="64">
        <v>2021</v>
      </c>
      <c r="F723" s="64" t="s">
        <v>990</v>
      </c>
      <c r="G723" s="73">
        <v>0</v>
      </c>
    </row>
    <row r="724" spans="2:7" ht="12.75" outlineLevel="3">
      <c r="B724" s="72"/>
      <c r="C724" s="64">
        <v>1</v>
      </c>
      <c r="D724" s="64" t="s">
        <v>991</v>
      </c>
      <c r="E724" s="64">
        <v>2021</v>
      </c>
      <c r="F724" s="64" t="s">
        <v>992</v>
      </c>
      <c r="G724" s="73">
        <v>53000</v>
      </c>
    </row>
    <row r="725" spans="2:7" ht="12.75" outlineLevel="3">
      <c r="B725" s="72"/>
      <c r="C725" s="64">
        <v>1</v>
      </c>
      <c r="D725" s="64" t="s">
        <v>993</v>
      </c>
      <c r="E725" s="64">
        <v>2021</v>
      </c>
      <c r="F725" s="64" t="s">
        <v>994</v>
      </c>
      <c r="G725" s="73">
        <v>0</v>
      </c>
    </row>
    <row r="726" spans="2:7" ht="12.75" outlineLevel="3">
      <c r="B726" s="72"/>
      <c r="C726" s="64">
        <v>1</v>
      </c>
      <c r="D726" s="64" t="s">
        <v>995</v>
      </c>
      <c r="E726" s="64">
        <v>2021</v>
      </c>
      <c r="F726" s="64" t="s">
        <v>996</v>
      </c>
      <c r="G726" s="73">
        <v>10000</v>
      </c>
    </row>
    <row r="727" spans="2:7" ht="12.75" outlineLevel="3">
      <c r="B727" s="72"/>
      <c r="C727" s="64">
        <v>1</v>
      </c>
      <c r="D727" s="64" t="s">
        <v>997</v>
      </c>
      <c r="E727" s="64">
        <v>2021</v>
      </c>
      <c r="F727" s="64" t="s">
        <v>998</v>
      </c>
      <c r="G727" s="73">
        <v>0</v>
      </c>
    </row>
    <row r="728" spans="2:7" ht="12.75" outlineLevel="3">
      <c r="B728" s="72"/>
      <c r="D728" s="64" t="s">
        <v>999</v>
      </c>
      <c r="E728" s="64">
        <v>2021</v>
      </c>
      <c r="F728" s="64" t="s">
        <v>1000</v>
      </c>
      <c r="G728" s="73">
        <v>40600</v>
      </c>
    </row>
    <row r="729" spans="2:7" ht="12.75" outlineLevel="3">
      <c r="B729" s="72"/>
      <c r="G729" s="73"/>
    </row>
    <row r="730" spans="6:7" ht="12.75" outlineLevel="2">
      <c r="F730" s="75" t="s">
        <v>1001</v>
      </c>
      <c r="G730" s="76">
        <f>SUBTOTAL(9,G698:G728)</f>
        <v>579696.9099999999</v>
      </c>
    </row>
    <row r="731" spans="2:7" ht="12.75" outlineLevel="2">
      <c r="B731" s="79"/>
      <c r="G731" s="73"/>
    </row>
    <row r="732" spans="1:7" ht="12.75" outlineLevel="3">
      <c r="A732" s="64" t="s">
        <v>906</v>
      </c>
      <c r="B732" s="72" t="s">
        <v>1002</v>
      </c>
      <c r="C732" s="64">
        <v>1</v>
      </c>
      <c r="D732" s="64" t="s">
        <v>1003</v>
      </c>
      <c r="E732" s="64">
        <v>2021</v>
      </c>
      <c r="F732" s="64" t="s">
        <v>1004</v>
      </c>
      <c r="G732" s="73">
        <v>90000</v>
      </c>
    </row>
    <row r="733" spans="2:7" ht="12.75" outlineLevel="3">
      <c r="B733" s="72"/>
      <c r="G733" s="73"/>
    </row>
    <row r="734" spans="6:7" ht="12.75" outlineLevel="2">
      <c r="F734" s="75" t="s">
        <v>1005</v>
      </c>
      <c r="G734" s="76">
        <f>SUBTOTAL(9,G732:G732)</f>
        <v>90000</v>
      </c>
    </row>
    <row r="735" spans="2:7" ht="12.75" outlineLevel="2">
      <c r="B735" s="79"/>
      <c r="C735"/>
      <c r="D735"/>
      <c r="E735"/>
      <c r="F735"/>
      <c r="G735"/>
    </row>
    <row r="736" spans="2:7" ht="12.75" outlineLevel="2">
      <c r="B736" s="79"/>
      <c r="C736" s="64">
        <v>1</v>
      </c>
      <c r="D736" s="64" t="s">
        <v>1006</v>
      </c>
      <c r="E736" s="64">
        <v>2021</v>
      </c>
      <c r="F736" s="64" t="s">
        <v>363</v>
      </c>
      <c r="G736" s="73">
        <v>74419.6</v>
      </c>
    </row>
    <row r="737" spans="2:7" ht="12.75" outlineLevel="2">
      <c r="B737" s="79"/>
      <c r="C737" s="64">
        <v>1</v>
      </c>
      <c r="D737" s="64" t="s">
        <v>1007</v>
      </c>
      <c r="E737" s="64">
        <v>2021</v>
      </c>
      <c r="F737" s="64" t="s">
        <v>57</v>
      </c>
      <c r="G737" s="73">
        <v>30316.49</v>
      </c>
    </row>
    <row r="738" spans="1:7" ht="12.75" outlineLevel="3">
      <c r="A738" s="64" t="s">
        <v>906</v>
      </c>
      <c r="B738" s="72" t="s">
        <v>1008</v>
      </c>
      <c r="C738" s="64">
        <v>1</v>
      </c>
      <c r="D738" s="64" t="s">
        <v>1009</v>
      </c>
      <c r="E738" s="64">
        <v>2021</v>
      </c>
      <c r="F738" s="64" t="s">
        <v>1010</v>
      </c>
      <c r="G738" s="73">
        <v>155786.47</v>
      </c>
    </row>
    <row r="739" spans="2:7" ht="12.75" outlineLevel="3">
      <c r="B739" s="72"/>
      <c r="C739" s="64">
        <v>1</v>
      </c>
      <c r="D739" s="64" t="s">
        <v>1011</v>
      </c>
      <c r="E739" s="64">
        <v>2021</v>
      </c>
      <c r="F739" s="64" t="s">
        <v>1012</v>
      </c>
      <c r="G739" s="73">
        <v>17149.2</v>
      </c>
    </row>
    <row r="740" spans="1:7" ht="12.75" outlineLevel="3">
      <c r="A740" s="64" t="s">
        <v>906</v>
      </c>
      <c r="B740" s="72" t="s">
        <v>1008</v>
      </c>
      <c r="C740" s="64">
        <v>1</v>
      </c>
      <c r="D740" s="64" t="s">
        <v>1013</v>
      </c>
      <c r="E740" s="64">
        <v>2021</v>
      </c>
      <c r="F740" s="64" t="s">
        <v>1014</v>
      </c>
      <c r="G740" s="73">
        <v>0</v>
      </c>
    </row>
    <row r="741" spans="2:7" ht="12.75" outlineLevel="3">
      <c r="B741" s="72"/>
      <c r="G741" s="73"/>
    </row>
    <row r="742" spans="1:7" ht="12.75" outlineLevel="1">
      <c r="A742" s="80"/>
      <c r="F742" s="75" t="s">
        <v>1015</v>
      </c>
      <c r="G742" s="76">
        <f>SUBTOTAL(9,G736:G740)</f>
        <v>277671.76</v>
      </c>
    </row>
    <row r="743" spans="1:7" ht="12.75" outlineLevel="1">
      <c r="A743" s="80"/>
      <c r="F743" s="79"/>
      <c r="G743" s="73"/>
    </row>
    <row r="744" spans="1:7" ht="12.75" outlineLevel="1">
      <c r="A744" s="80"/>
      <c r="C744" s="64">
        <v>1</v>
      </c>
      <c r="D744" s="64" t="s">
        <v>1016</v>
      </c>
      <c r="E744" s="64">
        <v>2021</v>
      </c>
      <c r="F744" s="64" t="s">
        <v>1010</v>
      </c>
      <c r="G744" s="73">
        <v>79659.19</v>
      </c>
    </row>
    <row r="745" spans="1:7" ht="12.75" outlineLevel="1">
      <c r="A745" s="80"/>
      <c r="F745" s="79"/>
      <c r="G745" s="73"/>
    </row>
    <row r="746" spans="1:7" ht="12.75" outlineLevel="1">
      <c r="A746" s="80"/>
      <c r="F746" s="75" t="s">
        <v>1017</v>
      </c>
      <c r="G746" s="76">
        <f>SUBTOTAL(9,G743:G744)</f>
        <v>79659.19</v>
      </c>
    </row>
    <row r="747" spans="2:7" ht="12.75" outlineLevel="3">
      <c r="B747" s="72"/>
      <c r="G747" s="73"/>
    </row>
    <row r="748" spans="2:7" ht="12.75" outlineLevel="2">
      <c r="B748" s="72"/>
      <c r="E748" s="81" t="s">
        <v>1018</v>
      </c>
      <c r="F748" s="81"/>
      <c r="G748" s="82">
        <f>SUBTOTAL(9,G668:G746)</f>
        <v>1513678.49</v>
      </c>
    </row>
    <row r="750" spans="1:7" ht="12.75" outlineLevel="3">
      <c r="A750" s="64" t="s">
        <v>1019</v>
      </c>
      <c r="B750" s="72" t="s">
        <v>1020</v>
      </c>
      <c r="C750" s="64">
        <v>1</v>
      </c>
      <c r="D750" s="64" t="s">
        <v>1021</v>
      </c>
      <c r="E750" s="64">
        <v>2021</v>
      </c>
      <c r="F750" s="64" t="s">
        <v>1022</v>
      </c>
      <c r="G750" s="73">
        <v>0</v>
      </c>
    </row>
    <row r="751" spans="1:7" ht="12.75" outlineLevel="3">
      <c r="A751" s="64" t="s">
        <v>1019</v>
      </c>
      <c r="B751" s="72" t="s">
        <v>1020</v>
      </c>
      <c r="C751" s="64">
        <v>1</v>
      </c>
      <c r="D751" s="64" t="s">
        <v>1023</v>
      </c>
      <c r="E751" s="64">
        <v>2021</v>
      </c>
      <c r="F751" s="64" t="s">
        <v>1024</v>
      </c>
      <c r="G751" s="73">
        <v>0</v>
      </c>
    </row>
    <row r="752" spans="2:7" ht="12.75" outlineLevel="3">
      <c r="B752" s="72"/>
      <c r="G752" s="73"/>
    </row>
    <row r="753" spans="6:7" ht="12.75" outlineLevel="2">
      <c r="F753" s="75" t="s">
        <v>1025</v>
      </c>
      <c r="G753" s="76">
        <f>SUBTOTAL(9,G750:G751)</f>
        <v>0</v>
      </c>
    </row>
    <row r="754" spans="2:7" ht="12.75" outlineLevel="2">
      <c r="B754" s="79"/>
      <c r="G754" s="73"/>
    </row>
    <row r="755" spans="1:7" ht="12.75" outlineLevel="3">
      <c r="A755" s="64" t="s">
        <v>1019</v>
      </c>
      <c r="B755" s="72" t="s">
        <v>1026</v>
      </c>
      <c r="C755" s="64">
        <v>1</v>
      </c>
      <c r="D755" s="64" t="s">
        <v>1027</v>
      </c>
      <c r="E755" s="64">
        <v>2021</v>
      </c>
      <c r="F755" s="64" t="s">
        <v>1028</v>
      </c>
      <c r="G755" s="73">
        <v>0</v>
      </c>
    </row>
    <row r="756" spans="1:7" ht="12.75" outlineLevel="3">
      <c r="A756" s="64" t="s">
        <v>1019</v>
      </c>
      <c r="B756" s="72" t="s">
        <v>1026</v>
      </c>
      <c r="C756" s="64">
        <v>1</v>
      </c>
      <c r="D756" s="64" t="s">
        <v>1029</v>
      </c>
      <c r="E756" s="64">
        <v>2021</v>
      </c>
      <c r="F756" s="64" t="s">
        <v>1030</v>
      </c>
      <c r="G756" s="73">
        <v>0</v>
      </c>
    </row>
    <row r="757" spans="1:7" ht="12.75" outlineLevel="3">
      <c r="A757" s="64" t="s">
        <v>1019</v>
      </c>
      <c r="B757" s="72" t="s">
        <v>1026</v>
      </c>
      <c r="C757" s="64">
        <v>1</v>
      </c>
      <c r="D757" s="64" t="s">
        <v>1031</v>
      </c>
      <c r="E757" s="64">
        <v>2021</v>
      </c>
      <c r="F757" s="64" t="s">
        <v>378</v>
      </c>
      <c r="G757" s="73">
        <v>0</v>
      </c>
    </row>
    <row r="758" spans="2:7" ht="12.75" outlineLevel="3">
      <c r="B758" s="72"/>
      <c r="C758" s="64">
        <v>1</v>
      </c>
      <c r="D758" s="64" t="s">
        <v>1032</v>
      </c>
      <c r="E758" s="64">
        <v>2021</v>
      </c>
      <c r="F758" s="64" t="s">
        <v>392</v>
      </c>
      <c r="G758" s="73">
        <v>680</v>
      </c>
    </row>
    <row r="759" spans="1:7" ht="12.75" outlineLevel="3">
      <c r="A759" s="64" t="s">
        <v>1019</v>
      </c>
      <c r="B759" s="72" t="s">
        <v>1026</v>
      </c>
      <c r="C759" s="64">
        <v>1</v>
      </c>
      <c r="D759" s="64" t="s">
        <v>1033</v>
      </c>
      <c r="E759" s="64">
        <v>2021</v>
      </c>
      <c r="F759" s="64" t="s">
        <v>1034</v>
      </c>
      <c r="G759" s="73">
        <v>0</v>
      </c>
    </row>
    <row r="760" spans="1:7" ht="12.75" outlineLevel="3">
      <c r="A760" s="64" t="s">
        <v>1019</v>
      </c>
      <c r="B760" s="72" t="s">
        <v>1026</v>
      </c>
      <c r="C760" s="64">
        <v>1</v>
      </c>
      <c r="D760" s="64" t="s">
        <v>1035</v>
      </c>
      <c r="E760" s="64">
        <v>2021</v>
      </c>
      <c r="F760" s="64" t="s">
        <v>1036</v>
      </c>
      <c r="G760" s="73">
        <v>11000</v>
      </c>
    </row>
    <row r="761" spans="2:7" ht="12.75" outlineLevel="3">
      <c r="B761" s="72"/>
      <c r="C761" s="64">
        <v>1</v>
      </c>
      <c r="D761" s="64" t="s">
        <v>1037</v>
      </c>
      <c r="E761" s="64">
        <v>2021</v>
      </c>
      <c r="F761" s="64" t="s">
        <v>1038</v>
      </c>
      <c r="G761" s="73">
        <v>10000</v>
      </c>
    </row>
    <row r="762" spans="2:7" ht="12.75" outlineLevel="3">
      <c r="B762" s="72"/>
      <c r="G762" s="73"/>
    </row>
    <row r="763" spans="1:7" ht="12.75" outlineLevel="1">
      <c r="A763" s="80"/>
      <c r="F763" s="75" t="s">
        <v>1039</v>
      </c>
      <c r="G763" s="76">
        <f>SUBTOTAL(9,G755:G761)</f>
        <v>21680</v>
      </c>
    </row>
    <row r="764" spans="2:7" ht="12.75" outlineLevel="3">
      <c r="B764" s="72"/>
      <c r="G764" s="73"/>
    </row>
    <row r="765" spans="2:7" ht="12.75" outlineLevel="2">
      <c r="B765" s="72"/>
      <c r="E765" s="81" t="s">
        <v>1040</v>
      </c>
      <c r="F765" s="78"/>
      <c r="G765" s="76">
        <f>SUBTOTAL(9,G750:G761)</f>
        <v>21680</v>
      </c>
    </row>
    <row r="767" spans="1:7" ht="12.75" outlineLevel="3">
      <c r="A767" s="64" t="s">
        <v>1041</v>
      </c>
      <c r="B767" s="72" t="s">
        <v>1042</v>
      </c>
      <c r="C767" s="64">
        <v>1</v>
      </c>
      <c r="D767" s="64" t="s">
        <v>1043</v>
      </c>
      <c r="E767" s="64">
        <v>2021</v>
      </c>
      <c r="F767" s="64" t="s">
        <v>53</v>
      </c>
      <c r="G767" s="73">
        <v>210437.34</v>
      </c>
    </row>
    <row r="768" spans="1:7" ht="12.75" outlineLevel="3">
      <c r="A768" s="64" t="s">
        <v>1041</v>
      </c>
      <c r="B768" s="72" t="s">
        <v>1042</v>
      </c>
      <c r="C768" s="64">
        <v>1</v>
      </c>
      <c r="D768" s="64" t="s">
        <v>1044</v>
      </c>
      <c r="E768" s="64">
        <v>2021</v>
      </c>
      <c r="F768" s="64" t="s">
        <v>94</v>
      </c>
      <c r="G768" s="73">
        <v>360301.67</v>
      </c>
    </row>
    <row r="769" spans="1:7" ht="12.75" outlineLevel="3">
      <c r="A769" s="64" t="s">
        <v>1041</v>
      </c>
      <c r="B769" s="72" t="s">
        <v>1042</v>
      </c>
      <c r="C769" s="64">
        <v>1</v>
      </c>
      <c r="D769" s="64" t="s">
        <v>1045</v>
      </c>
      <c r="E769" s="64">
        <v>2021</v>
      </c>
      <c r="F769" s="64" t="s">
        <v>227</v>
      </c>
      <c r="G769" s="73">
        <v>1</v>
      </c>
    </row>
    <row r="770" spans="1:7" ht="12.75" outlineLevel="3">
      <c r="A770" s="64" t="s">
        <v>1041</v>
      </c>
      <c r="B770" s="72" t="s">
        <v>1042</v>
      </c>
      <c r="C770" s="64">
        <v>1</v>
      </c>
      <c r="D770" s="64" t="s">
        <v>1046</v>
      </c>
      <c r="E770" s="64">
        <v>2021</v>
      </c>
      <c r="F770" s="64" t="s">
        <v>57</v>
      </c>
      <c r="G770" s="73">
        <v>171730.23</v>
      </c>
    </row>
    <row r="771" spans="1:7" ht="12.75" outlineLevel="3">
      <c r="A771" s="64" t="s">
        <v>1041</v>
      </c>
      <c r="B771" s="72" t="s">
        <v>1042</v>
      </c>
      <c r="C771" s="64">
        <v>1</v>
      </c>
      <c r="D771" s="64" t="s">
        <v>1047</v>
      </c>
      <c r="E771" s="64">
        <v>2021</v>
      </c>
      <c r="F771" s="64" t="s">
        <v>1048</v>
      </c>
      <c r="G771" s="73">
        <v>1250</v>
      </c>
    </row>
    <row r="772" spans="1:7" ht="12.75" outlineLevel="3">
      <c r="A772" s="64" t="s">
        <v>1041</v>
      </c>
      <c r="B772" s="72" t="s">
        <v>1042</v>
      </c>
      <c r="C772" s="64">
        <v>1</v>
      </c>
      <c r="D772" s="64" t="s">
        <v>1049</v>
      </c>
      <c r="E772" s="64">
        <v>2021</v>
      </c>
      <c r="F772" s="64" t="s">
        <v>109</v>
      </c>
      <c r="G772" s="73">
        <v>0</v>
      </c>
    </row>
    <row r="773" spans="1:7" ht="12.75" outlineLevel="3">
      <c r="A773" s="64" t="s">
        <v>1041</v>
      </c>
      <c r="B773" s="72" t="s">
        <v>1042</v>
      </c>
      <c r="C773" s="64">
        <v>1</v>
      </c>
      <c r="D773" s="64" t="s">
        <v>1050</v>
      </c>
      <c r="E773" s="64">
        <v>2021</v>
      </c>
      <c r="F773" s="64" t="s">
        <v>285</v>
      </c>
      <c r="G773" s="73">
        <v>4000</v>
      </c>
    </row>
    <row r="774" spans="1:7" ht="12.75" outlineLevel="3">
      <c r="A774" s="64" t="s">
        <v>1041</v>
      </c>
      <c r="B774" s="72" t="s">
        <v>1042</v>
      </c>
      <c r="C774" s="64">
        <v>1</v>
      </c>
      <c r="D774" s="64" t="s">
        <v>1051</v>
      </c>
      <c r="E774" s="64">
        <v>2021</v>
      </c>
      <c r="F774" s="64" t="s">
        <v>67</v>
      </c>
      <c r="G774" s="73">
        <v>2000</v>
      </c>
    </row>
    <row r="775" spans="1:7" ht="12.75" outlineLevel="3">
      <c r="A775" s="64" t="s">
        <v>1041</v>
      </c>
      <c r="B775" s="72" t="s">
        <v>1042</v>
      </c>
      <c r="C775" s="64">
        <v>1</v>
      </c>
      <c r="D775" s="64" t="s">
        <v>1052</v>
      </c>
      <c r="E775" s="64">
        <v>2021</v>
      </c>
      <c r="F775" s="64" t="s">
        <v>1053</v>
      </c>
      <c r="G775" s="73">
        <v>0</v>
      </c>
    </row>
    <row r="776" spans="2:7" ht="12.75" outlineLevel="3">
      <c r="B776" s="72"/>
      <c r="C776" s="64">
        <v>1</v>
      </c>
      <c r="D776" s="64" t="s">
        <v>1054</v>
      </c>
      <c r="E776" s="64">
        <v>2021</v>
      </c>
      <c r="F776" s="64" t="s">
        <v>980</v>
      </c>
      <c r="G776" s="73">
        <v>5000</v>
      </c>
    </row>
    <row r="777" spans="1:7" ht="12.75" outlineLevel="3">
      <c r="A777" s="64" t="s">
        <v>1041</v>
      </c>
      <c r="B777" s="72" t="s">
        <v>1042</v>
      </c>
      <c r="C777" s="64">
        <v>1</v>
      </c>
      <c r="D777" s="64" t="s">
        <v>1055</v>
      </c>
      <c r="E777" s="64">
        <v>2021</v>
      </c>
      <c r="F777" s="64" t="s">
        <v>75</v>
      </c>
      <c r="G777" s="73">
        <v>18000</v>
      </c>
    </row>
    <row r="778" spans="2:7" ht="12.75" outlineLevel="3">
      <c r="B778" s="72"/>
      <c r="C778" s="64">
        <v>1</v>
      </c>
      <c r="D778" s="64" t="s">
        <v>1056</v>
      </c>
      <c r="E778" s="64">
        <v>2021</v>
      </c>
      <c r="F778" s="64" t="s">
        <v>1057</v>
      </c>
      <c r="G778" s="73">
        <v>4000</v>
      </c>
    </row>
    <row r="779" spans="2:7" ht="12.75" outlineLevel="3">
      <c r="B779" s="72"/>
      <c r="G779" s="73"/>
    </row>
    <row r="780" spans="2:7" ht="12.75" outlineLevel="3">
      <c r="B780" s="72"/>
      <c r="F780" s="75" t="s">
        <v>1058</v>
      </c>
      <c r="G780" s="76">
        <f>SUBTOTAL(9,G767:G778)</f>
        <v>776720.24</v>
      </c>
    </row>
    <row r="781" spans="1:7" ht="12.75" outlineLevel="1">
      <c r="A781" s="80"/>
      <c r="G781" s="73"/>
    </row>
    <row r="782" spans="1:7" ht="12.75" outlineLevel="1">
      <c r="A782" s="80"/>
      <c r="C782" s="64">
        <v>1</v>
      </c>
      <c r="D782" s="64" t="s">
        <v>1059</v>
      </c>
      <c r="E782" s="64">
        <v>2021</v>
      </c>
      <c r="F782" s="64" t="s">
        <v>53</v>
      </c>
      <c r="G782" s="73">
        <v>3011.53</v>
      </c>
    </row>
    <row r="783" spans="1:7" ht="12.75" outlineLevel="1">
      <c r="A783" s="80"/>
      <c r="C783" s="64">
        <v>1</v>
      </c>
      <c r="D783" s="64" t="s">
        <v>1060</v>
      </c>
      <c r="E783" s="64">
        <v>2021</v>
      </c>
      <c r="F783" s="64" t="s">
        <v>94</v>
      </c>
      <c r="G783" s="73">
        <v>39724.99</v>
      </c>
    </row>
    <row r="784" spans="1:7" ht="12.75" outlineLevel="1">
      <c r="A784" s="80"/>
      <c r="C784" s="64">
        <v>1</v>
      </c>
      <c r="D784" s="64" t="s">
        <v>1061</v>
      </c>
      <c r="E784" s="64">
        <v>2021</v>
      </c>
      <c r="F784" s="64" t="s">
        <v>57</v>
      </c>
      <c r="G784" s="73">
        <v>13098.89</v>
      </c>
    </row>
    <row r="785" spans="1:7" ht="12.75" outlineLevel="1">
      <c r="A785" s="80"/>
      <c r="C785" s="64">
        <v>1</v>
      </c>
      <c r="D785" s="64" t="s">
        <v>1062</v>
      </c>
      <c r="E785" s="64">
        <v>2021</v>
      </c>
      <c r="F785" s="64" t="s">
        <v>1063</v>
      </c>
      <c r="G785" s="73">
        <v>33000</v>
      </c>
    </row>
    <row r="786" spans="1:7" ht="12.75" outlineLevel="1">
      <c r="A786" s="80"/>
      <c r="C786" s="64">
        <v>1</v>
      </c>
      <c r="D786" s="64" t="s">
        <v>1064</v>
      </c>
      <c r="E786" s="64">
        <v>2021</v>
      </c>
      <c r="F786" s="64" t="s">
        <v>1065</v>
      </c>
      <c r="G786" s="73">
        <v>15000</v>
      </c>
    </row>
    <row r="787" spans="1:7" ht="12.75" outlineLevel="1">
      <c r="A787" s="80"/>
      <c r="C787" s="64">
        <v>1</v>
      </c>
      <c r="D787" s="64" t="s">
        <v>1066</v>
      </c>
      <c r="E787" s="64">
        <v>2021</v>
      </c>
      <c r="F787" s="64" t="s">
        <v>1067</v>
      </c>
      <c r="G787" s="73">
        <v>10000</v>
      </c>
    </row>
    <row r="788" spans="1:7" ht="12.75" outlineLevel="1">
      <c r="A788" s="80"/>
      <c r="C788" s="64">
        <v>1</v>
      </c>
      <c r="D788" s="64" t="s">
        <v>1068</v>
      </c>
      <c r="E788" s="64">
        <v>2021</v>
      </c>
      <c r="F788" s="64" t="s">
        <v>1069</v>
      </c>
      <c r="G788" s="73">
        <v>2000</v>
      </c>
    </row>
    <row r="789" spans="1:7" ht="12.75" outlineLevel="1">
      <c r="A789" s="80"/>
      <c r="C789" s="64">
        <v>1</v>
      </c>
      <c r="D789" s="64" t="s">
        <v>1070</v>
      </c>
      <c r="E789" s="64">
        <v>2021</v>
      </c>
      <c r="F789" s="64" t="s">
        <v>1071</v>
      </c>
      <c r="G789" s="73">
        <v>7000</v>
      </c>
    </row>
    <row r="790" spans="1:7" ht="12.75" outlineLevel="1">
      <c r="A790" s="80"/>
      <c r="C790" s="64">
        <v>1</v>
      </c>
      <c r="D790" s="64" t="s">
        <v>1072</v>
      </c>
      <c r="E790" s="64">
        <v>2021</v>
      </c>
      <c r="F790" s="64" t="s">
        <v>1073</v>
      </c>
      <c r="G790" s="73">
        <v>0</v>
      </c>
    </row>
    <row r="791" spans="1:7" ht="12.75" outlineLevel="1">
      <c r="A791" s="80"/>
      <c r="C791" s="64">
        <v>1</v>
      </c>
      <c r="D791" s="64" t="s">
        <v>1074</v>
      </c>
      <c r="E791" s="64">
        <v>2021</v>
      </c>
      <c r="F791" s="64" t="s">
        <v>1075</v>
      </c>
      <c r="G791" s="73">
        <v>5000</v>
      </c>
    </row>
    <row r="792" spans="1:7" ht="12.75" outlineLevel="1">
      <c r="A792" s="80"/>
      <c r="G792" s="73"/>
    </row>
    <row r="793" spans="2:7" ht="12.75" outlineLevel="3">
      <c r="B793" s="72"/>
      <c r="F793" s="75" t="s">
        <v>1076</v>
      </c>
      <c r="G793" s="76">
        <f>SUBTOTAL(9,G781:G791)</f>
        <v>127835.41</v>
      </c>
    </row>
    <row r="794" spans="2:7" ht="12.75" outlineLevel="2">
      <c r="B794" s="72"/>
      <c r="G794" s="73"/>
    </row>
    <row r="795" spans="1:7" ht="12.75" outlineLevel="3">
      <c r="A795" s="64" t="s">
        <v>1077</v>
      </c>
      <c r="B795" s="72" t="s">
        <v>1078</v>
      </c>
      <c r="D795" s="81" t="s">
        <v>1079</v>
      </c>
      <c r="E795" s="81"/>
      <c r="F795" s="75"/>
      <c r="G795" s="82">
        <f>G748+G765+G780+G793</f>
        <v>2439914.14</v>
      </c>
    </row>
    <row r="796" spans="1:7" ht="12.75" outlineLevel="3">
      <c r="A796" s="64" t="s">
        <v>1077</v>
      </c>
      <c r="B796" s="72" t="s">
        <v>1078</v>
      </c>
      <c r="G796" s="73"/>
    </row>
    <row r="797" spans="1:7" ht="12.75" outlineLevel="3">
      <c r="A797" s="64" t="s">
        <v>1077</v>
      </c>
      <c r="B797" s="72" t="s">
        <v>1078</v>
      </c>
      <c r="C797" s="64">
        <v>1</v>
      </c>
      <c r="D797" s="64" t="s">
        <v>1080</v>
      </c>
      <c r="E797" s="64">
        <v>2021</v>
      </c>
      <c r="F797" s="64" t="s">
        <v>885</v>
      </c>
      <c r="G797" s="73">
        <v>7748.62</v>
      </c>
    </row>
    <row r="798" spans="2:7" ht="12.75" outlineLevel="3">
      <c r="B798" s="72"/>
      <c r="C798" s="64">
        <v>1</v>
      </c>
      <c r="D798" s="64" t="s">
        <v>1081</v>
      </c>
      <c r="E798" s="64">
        <v>2021</v>
      </c>
      <c r="F798" s="64" t="s">
        <v>1082</v>
      </c>
      <c r="G798" s="73">
        <v>13414.53</v>
      </c>
    </row>
    <row r="799" spans="1:7" ht="12.75" outlineLevel="3">
      <c r="A799" s="64" t="s">
        <v>1077</v>
      </c>
      <c r="B799" s="72" t="s">
        <v>1078</v>
      </c>
      <c r="C799" s="64">
        <v>1</v>
      </c>
      <c r="D799" s="64" t="s">
        <v>1083</v>
      </c>
      <c r="E799" s="64">
        <v>2021</v>
      </c>
      <c r="F799" s="64" t="s">
        <v>1084</v>
      </c>
      <c r="G799" s="73">
        <v>0</v>
      </c>
    </row>
    <row r="800" spans="1:7" ht="12.75" outlineLevel="3">
      <c r="A800" s="64" t="s">
        <v>1077</v>
      </c>
      <c r="B800" s="72" t="s">
        <v>1078</v>
      </c>
      <c r="C800" s="64">
        <v>1</v>
      </c>
      <c r="D800" s="64" t="s">
        <v>1085</v>
      </c>
      <c r="E800" s="64">
        <v>2021</v>
      </c>
      <c r="F800" s="64" t="s">
        <v>57</v>
      </c>
      <c r="G800" s="73">
        <v>6801.44</v>
      </c>
    </row>
    <row r="801" spans="1:7" ht="12.75" outlineLevel="3">
      <c r="A801" s="64" t="s">
        <v>1077</v>
      </c>
      <c r="B801" s="72" t="s">
        <v>1078</v>
      </c>
      <c r="C801" s="64">
        <v>1</v>
      </c>
      <c r="D801" s="64" t="s">
        <v>1086</v>
      </c>
      <c r="E801" s="64">
        <v>2021</v>
      </c>
      <c r="F801" s="64" t="s">
        <v>1087</v>
      </c>
      <c r="G801" s="73">
        <v>1412</v>
      </c>
    </row>
    <row r="802" spans="1:7" ht="12.75" outlineLevel="3">
      <c r="A802" s="64" t="s">
        <v>1077</v>
      </c>
      <c r="B802" s="72" t="s">
        <v>1078</v>
      </c>
      <c r="C802" s="64">
        <v>1</v>
      </c>
      <c r="D802" s="64" t="s">
        <v>1088</v>
      </c>
      <c r="E802" s="64">
        <v>2021</v>
      </c>
      <c r="F802" s="64" t="s">
        <v>1089</v>
      </c>
      <c r="G802" s="73">
        <v>3000</v>
      </c>
    </row>
    <row r="803" spans="1:7" ht="12.75" outlineLevel="3">
      <c r="A803" s="64" t="s">
        <v>1077</v>
      </c>
      <c r="B803" s="72" t="s">
        <v>1078</v>
      </c>
      <c r="C803" s="64">
        <v>1</v>
      </c>
      <c r="D803" s="64" t="s">
        <v>1090</v>
      </c>
      <c r="E803" s="64">
        <v>2021</v>
      </c>
      <c r="F803" s="64" t="s">
        <v>65</v>
      </c>
      <c r="G803" s="73">
        <v>1000</v>
      </c>
    </row>
    <row r="804" spans="1:7" ht="12.75" outlineLevel="3">
      <c r="A804" s="64" t="s">
        <v>1077</v>
      </c>
      <c r="B804" s="72" t="s">
        <v>1078</v>
      </c>
      <c r="C804" s="64">
        <v>1</v>
      </c>
      <c r="D804" s="64" t="s">
        <v>1091</v>
      </c>
      <c r="E804" s="64">
        <v>2021</v>
      </c>
      <c r="F804" s="64" t="s">
        <v>309</v>
      </c>
      <c r="G804" s="73">
        <v>3300</v>
      </c>
    </row>
    <row r="805" spans="1:7" ht="12.75" outlineLevel="3">
      <c r="A805" s="64" t="s">
        <v>1077</v>
      </c>
      <c r="B805" s="72" t="s">
        <v>1078</v>
      </c>
      <c r="C805" s="64">
        <v>1</v>
      </c>
      <c r="D805" s="64" t="s">
        <v>1092</v>
      </c>
      <c r="E805" s="64">
        <v>2021</v>
      </c>
      <c r="F805" s="64" t="s">
        <v>67</v>
      </c>
      <c r="G805" s="73">
        <v>0</v>
      </c>
    </row>
    <row r="806" spans="2:7" ht="12.75" outlineLevel="3">
      <c r="B806" s="72"/>
      <c r="C806" s="64">
        <v>1</v>
      </c>
      <c r="D806" s="64" t="s">
        <v>1093</v>
      </c>
      <c r="E806" s="64">
        <v>2021</v>
      </c>
      <c r="F806" s="64" t="s">
        <v>1094</v>
      </c>
      <c r="G806" s="73">
        <v>2500</v>
      </c>
    </row>
    <row r="807" spans="2:7" ht="12.75" outlineLevel="3">
      <c r="B807" s="72"/>
      <c r="C807" s="64">
        <v>1</v>
      </c>
      <c r="D807" s="64" t="s">
        <v>1095</v>
      </c>
      <c r="E807" s="64">
        <v>2021</v>
      </c>
      <c r="F807" s="64" t="s">
        <v>1096</v>
      </c>
      <c r="G807" s="73">
        <v>141000</v>
      </c>
    </row>
    <row r="808" spans="2:7" ht="12.75" outlineLevel="3">
      <c r="B808" s="72"/>
      <c r="C808" s="64">
        <v>1</v>
      </c>
      <c r="D808" s="64" t="s">
        <v>1097</v>
      </c>
      <c r="E808" s="64">
        <v>2021</v>
      </c>
      <c r="F808" s="64" t="s">
        <v>1098</v>
      </c>
      <c r="G808" s="73">
        <v>0</v>
      </c>
    </row>
    <row r="809" spans="1:7" ht="12.75" outlineLevel="1">
      <c r="A809" s="80"/>
      <c r="C809" s="64">
        <v>1</v>
      </c>
      <c r="D809" s="64" t="s">
        <v>1099</v>
      </c>
      <c r="E809" s="64">
        <v>2021</v>
      </c>
      <c r="F809" s="64" t="s">
        <v>313</v>
      </c>
      <c r="G809" s="73">
        <v>9324.11</v>
      </c>
    </row>
    <row r="810" spans="1:7" ht="12.75" outlineLevel="1">
      <c r="A810" s="80"/>
      <c r="C810" s="64">
        <v>1</v>
      </c>
      <c r="D810" s="64" t="s">
        <v>1100</v>
      </c>
      <c r="E810" s="64">
        <v>2021</v>
      </c>
      <c r="F810" s="64" t="s">
        <v>1101</v>
      </c>
      <c r="G810" s="73">
        <v>0</v>
      </c>
    </row>
    <row r="811" spans="2:7" ht="12.75" outlineLevel="3">
      <c r="B811" s="72"/>
      <c r="C811" s="64">
        <v>1</v>
      </c>
      <c r="D811" s="64" t="s">
        <v>1102</v>
      </c>
      <c r="E811" s="64">
        <v>2021</v>
      </c>
      <c r="F811" s="64" t="s">
        <v>75</v>
      </c>
      <c r="G811" s="73">
        <v>500</v>
      </c>
    </row>
    <row r="812" spans="2:7" ht="12.75" outlineLevel="3">
      <c r="B812" s="72"/>
      <c r="C812" s="64">
        <v>1</v>
      </c>
      <c r="D812" s="64" t="s">
        <v>1103</v>
      </c>
      <c r="E812" s="64">
        <v>2021</v>
      </c>
      <c r="F812" s="64" t="s">
        <v>1369</v>
      </c>
      <c r="G812" s="73">
        <v>2000</v>
      </c>
    </row>
    <row r="813" spans="3:7" ht="12.75">
      <c r="C813" s="64">
        <v>1</v>
      </c>
      <c r="D813" s="64" t="s">
        <v>1370</v>
      </c>
      <c r="E813" s="64">
        <v>2021</v>
      </c>
      <c r="F813" s="64" t="s">
        <v>1371</v>
      </c>
      <c r="G813" s="73">
        <v>1000</v>
      </c>
    </row>
    <row r="814" spans="1:7" ht="12.75" outlineLevel="3">
      <c r="A814" s="64" t="s">
        <v>1104</v>
      </c>
      <c r="B814" s="72" t="s">
        <v>1105</v>
      </c>
      <c r="G814" s="73"/>
    </row>
    <row r="815" spans="1:7" ht="12.75" outlineLevel="3">
      <c r="A815" s="64" t="s">
        <v>1104</v>
      </c>
      <c r="B815" s="72" t="s">
        <v>1105</v>
      </c>
      <c r="F815" s="75" t="s">
        <v>1106</v>
      </c>
      <c r="G815" s="76">
        <f>SUBTOTAL(9,G797:G813)</f>
        <v>193000.7</v>
      </c>
    </row>
    <row r="816" spans="2:7" ht="12.75" outlineLevel="3">
      <c r="B816" s="72"/>
      <c r="G816" s="73"/>
    </row>
    <row r="817" spans="5:7" ht="12.75" outlineLevel="2">
      <c r="E817" s="81" t="s">
        <v>1107</v>
      </c>
      <c r="F817" s="78"/>
      <c r="G817" s="76">
        <f>G815</f>
        <v>193000.7</v>
      </c>
    </row>
    <row r="818" ht="12.75" outlineLevel="2">
      <c r="B818" s="79"/>
    </row>
    <row r="819" spans="2:7" ht="12.75" outlineLevel="2">
      <c r="B819" s="79"/>
      <c r="C819" s="64">
        <v>1</v>
      </c>
      <c r="D819" s="64" t="s">
        <v>1108</v>
      </c>
      <c r="E819" s="64">
        <v>2021</v>
      </c>
      <c r="F819" s="64" t="s">
        <v>1109</v>
      </c>
      <c r="G819" s="73">
        <v>47900</v>
      </c>
    </row>
    <row r="820" spans="1:7" ht="12.75" outlineLevel="3">
      <c r="A820" s="64" t="s">
        <v>1104</v>
      </c>
      <c r="B820" s="72" t="s">
        <v>1110</v>
      </c>
      <c r="C820" s="64">
        <v>1</v>
      </c>
      <c r="D820" s="64" t="s">
        <v>1111</v>
      </c>
      <c r="E820" s="64">
        <v>2021</v>
      </c>
      <c r="F820" s="64" t="s">
        <v>1112</v>
      </c>
      <c r="G820" s="73">
        <v>4286.63</v>
      </c>
    </row>
    <row r="821" spans="1:7" ht="12.75" outlineLevel="3">
      <c r="A821" s="64" t="s">
        <v>1104</v>
      </c>
      <c r="B821" s="72" t="s">
        <v>1110</v>
      </c>
      <c r="C821" s="64">
        <v>1</v>
      </c>
      <c r="D821" s="64" t="s">
        <v>1113</v>
      </c>
      <c r="E821" s="64">
        <v>2021</v>
      </c>
      <c r="F821" s="64" t="s">
        <v>1114</v>
      </c>
      <c r="G821" s="73">
        <v>60600</v>
      </c>
    </row>
    <row r="822" spans="1:7" ht="12.75" outlineLevel="3">
      <c r="A822" s="64" t="s">
        <v>1104</v>
      </c>
      <c r="B822" s="72" t="s">
        <v>1110</v>
      </c>
      <c r="G822" s="73"/>
    </row>
    <row r="823" spans="1:7" ht="12.75" outlineLevel="3">
      <c r="A823" s="64" t="s">
        <v>1104</v>
      </c>
      <c r="B823" s="72" t="s">
        <v>1110</v>
      </c>
      <c r="F823" s="75" t="s">
        <v>1115</v>
      </c>
      <c r="G823" s="76">
        <f>SUBTOTAL(9,G819:G821)</f>
        <v>112786.63</v>
      </c>
    </row>
    <row r="824" spans="1:7" ht="12.75" outlineLevel="3">
      <c r="A824" s="64" t="s">
        <v>1104</v>
      </c>
      <c r="B824" s="72" t="s">
        <v>1110</v>
      </c>
      <c r="G824" s="73"/>
    </row>
    <row r="825" spans="1:7" ht="12.75" outlineLevel="3">
      <c r="A825" s="64" t="s">
        <v>1104</v>
      </c>
      <c r="B825" s="72" t="s">
        <v>1110</v>
      </c>
      <c r="C825" s="64">
        <v>1</v>
      </c>
      <c r="D825" s="64" t="s">
        <v>1116</v>
      </c>
      <c r="E825" s="64">
        <v>2021</v>
      </c>
      <c r="F825" s="64" t="s">
        <v>885</v>
      </c>
      <c r="G825" s="73">
        <v>9544.14</v>
      </c>
    </row>
    <row r="826" spans="2:7" ht="12.75" outlineLevel="3">
      <c r="B826" s="72"/>
      <c r="C826" s="64">
        <v>1</v>
      </c>
      <c r="D826" s="64" t="s">
        <v>1117</v>
      </c>
      <c r="E826" s="64">
        <v>2021</v>
      </c>
      <c r="F826" s="64" t="s">
        <v>887</v>
      </c>
      <c r="G826" s="73">
        <v>16451.52</v>
      </c>
    </row>
    <row r="827" spans="3:7" ht="12.75" outlineLevel="2">
      <c r="C827" s="64">
        <v>1</v>
      </c>
      <c r="D827" s="64" t="s">
        <v>1118</v>
      </c>
      <c r="E827" s="64">
        <v>2021</v>
      </c>
      <c r="F827" s="64" t="s">
        <v>57</v>
      </c>
      <c r="G827" s="73">
        <v>8052.91</v>
      </c>
    </row>
    <row r="828" spans="2:7" ht="12.75" outlineLevel="2">
      <c r="B828" s="79"/>
      <c r="C828" s="64">
        <v>1</v>
      </c>
      <c r="D828" s="64" t="s">
        <v>1119</v>
      </c>
      <c r="E828" s="64">
        <v>2021</v>
      </c>
      <c r="F828" s="64" t="s">
        <v>105</v>
      </c>
      <c r="G828" s="73">
        <v>695</v>
      </c>
    </row>
    <row r="829" spans="1:7" ht="12.75" outlineLevel="3">
      <c r="A829" s="64" t="s">
        <v>1104</v>
      </c>
      <c r="B829" s="72" t="s">
        <v>1120</v>
      </c>
      <c r="C829" s="64">
        <v>1</v>
      </c>
      <c r="D829" s="64" t="s">
        <v>1121</v>
      </c>
      <c r="E829" s="64">
        <v>2021</v>
      </c>
      <c r="F829" s="64" t="s">
        <v>1122</v>
      </c>
      <c r="G829" s="73">
        <v>10000</v>
      </c>
    </row>
    <row r="830" spans="1:7" ht="12.75" hidden="1" outlineLevel="3">
      <c r="A830" s="64" t="s">
        <v>1104</v>
      </c>
      <c r="B830" s="72" t="s">
        <v>1120</v>
      </c>
      <c r="C830" s="64">
        <v>1</v>
      </c>
      <c r="D830" s="64" t="s">
        <v>1123</v>
      </c>
      <c r="E830" s="64">
        <v>2021</v>
      </c>
      <c r="F830" s="64" t="s">
        <v>1124</v>
      </c>
      <c r="G830" s="73">
        <v>0</v>
      </c>
    </row>
    <row r="831" spans="2:7" ht="12.75" outlineLevel="3">
      <c r="B831" s="72"/>
      <c r="G831" s="73"/>
    </row>
    <row r="832" spans="6:7" ht="12.75" outlineLevel="2">
      <c r="F832" s="75" t="s">
        <v>1125</v>
      </c>
      <c r="G832" s="76">
        <f>SUBTOTAL(9,G825:G830)</f>
        <v>44743.57</v>
      </c>
    </row>
    <row r="833" spans="2:7" ht="12.75" outlineLevel="2">
      <c r="B833" s="79"/>
      <c r="G833" s="73"/>
    </row>
    <row r="834" spans="1:7" ht="12.75" outlineLevel="3">
      <c r="A834" s="64" t="s">
        <v>1104</v>
      </c>
      <c r="B834" s="72" t="s">
        <v>1126</v>
      </c>
      <c r="C834" s="64">
        <v>1</v>
      </c>
      <c r="D834" s="64" t="s">
        <v>1127</v>
      </c>
      <c r="E834" s="64">
        <v>2021</v>
      </c>
      <c r="F834" s="64" t="s">
        <v>1128</v>
      </c>
      <c r="G834" s="73">
        <v>0</v>
      </c>
    </row>
    <row r="835" spans="2:7" ht="12.75" outlineLevel="3">
      <c r="B835" s="72"/>
      <c r="C835" s="64">
        <v>1</v>
      </c>
      <c r="D835" s="64" t="s">
        <v>1129</v>
      </c>
      <c r="E835" s="64">
        <v>2021</v>
      </c>
      <c r="F835" s="64" t="s">
        <v>1130</v>
      </c>
      <c r="G835" s="73">
        <v>54000</v>
      </c>
    </row>
    <row r="836" spans="2:7" ht="12.75" outlineLevel="3">
      <c r="B836" s="72"/>
      <c r="C836" s="64">
        <v>1</v>
      </c>
      <c r="D836" s="64" t="s">
        <v>1131</v>
      </c>
      <c r="E836" s="64">
        <v>2021</v>
      </c>
      <c r="F836" s="64" t="s">
        <v>1132</v>
      </c>
      <c r="G836" s="73">
        <v>10000</v>
      </c>
    </row>
    <row r="837" spans="2:7" ht="12.75" outlineLevel="3">
      <c r="B837" s="72"/>
      <c r="C837" s="64">
        <v>1</v>
      </c>
      <c r="D837" s="64" t="s">
        <v>1133</v>
      </c>
      <c r="E837" s="64">
        <v>2021</v>
      </c>
      <c r="F837" s="64" t="s">
        <v>1134</v>
      </c>
      <c r="G837" s="73">
        <v>1500</v>
      </c>
    </row>
    <row r="838" spans="2:7" ht="12.75" outlineLevel="3">
      <c r="B838" s="72"/>
      <c r="C838" s="64">
        <v>1</v>
      </c>
      <c r="D838" s="64" t="s">
        <v>1135</v>
      </c>
      <c r="E838" s="64">
        <v>2021</v>
      </c>
      <c r="F838" s="64" t="s">
        <v>1136</v>
      </c>
      <c r="G838" s="73">
        <v>1750</v>
      </c>
    </row>
    <row r="839" spans="2:7" ht="12.75" outlineLevel="3">
      <c r="B839" s="72"/>
      <c r="C839" s="64">
        <v>1</v>
      </c>
      <c r="D839" s="64" t="s">
        <v>1137</v>
      </c>
      <c r="E839" s="64">
        <v>2021</v>
      </c>
      <c r="F839" s="64" t="s">
        <v>1138</v>
      </c>
      <c r="G839" s="73">
        <v>0</v>
      </c>
    </row>
    <row r="840" spans="2:7" ht="12.75" outlineLevel="3">
      <c r="B840" s="72"/>
      <c r="C840" s="64">
        <v>1</v>
      </c>
      <c r="D840" s="64" t="s">
        <v>1139</v>
      </c>
      <c r="E840" s="64">
        <v>2021</v>
      </c>
      <c r="F840" s="64" t="s">
        <v>1140</v>
      </c>
      <c r="G840" s="73">
        <v>1200</v>
      </c>
    </row>
    <row r="841" spans="2:7" ht="12.75" outlineLevel="3">
      <c r="B841" s="72"/>
      <c r="C841" s="64">
        <v>1</v>
      </c>
      <c r="D841" s="64" t="s">
        <v>1141</v>
      </c>
      <c r="E841" s="64">
        <v>2021</v>
      </c>
      <c r="F841" s="64" t="s">
        <v>1142</v>
      </c>
      <c r="G841" s="73">
        <v>2500</v>
      </c>
    </row>
    <row r="842" spans="2:7" ht="12.75" outlineLevel="3">
      <c r="B842" s="72"/>
      <c r="C842" s="64">
        <v>1</v>
      </c>
      <c r="D842" s="64" t="s">
        <v>1143</v>
      </c>
      <c r="E842" s="64">
        <v>2021</v>
      </c>
      <c r="F842" s="64" t="s">
        <v>1144</v>
      </c>
      <c r="G842" s="73">
        <v>1400</v>
      </c>
    </row>
    <row r="843" spans="2:7" ht="12.75" outlineLevel="3">
      <c r="B843" s="72"/>
      <c r="C843" s="64">
        <v>1</v>
      </c>
      <c r="D843" s="64" t="s">
        <v>1145</v>
      </c>
      <c r="E843" s="64">
        <v>2021</v>
      </c>
      <c r="F843" s="64" t="s">
        <v>1146</v>
      </c>
      <c r="G843" s="73">
        <v>750</v>
      </c>
    </row>
    <row r="844" spans="1:7" ht="12.75" outlineLevel="3">
      <c r="A844" s="64" t="s">
        <v>1104</v>
      </c>
      <c r="B844" s="72" t="s">
        <v>1126</v>
      </c>
      <c r="G844" s="73"/>
    </row>
    <row r="845" spans="1:7" ht="12.75" outlineLevel="3">
      <c r="A845" s="64" t="s">
        <v>1104</v>
      </c>
      <c r="B845" s="72" t="s">
        <v>1126</v>
      </c>
      <c r="F845" s="75" t="s">
        <v>1147</v>
      </c>
      <c r="G845" s="76">
        <f>SUBTOTAL(9,G834:G843)</f>
        <v>73100</v>
      </c>
    </row>
    <row r="846" spans="2:7" ht="12.75" outlineLevel="3">
      <c r="B846" s="72"/>
      <c r="G846" s="73"/>
    </row>
    <row r="847" spans="1:7" ht="12.75" outlineLevel="3">
      <c r="A847" s="64" t="s">
        <v>1104</v>
      </c>
      <c r="B847" s="72" t="s">
        <v>1126</v>
      </c>
      <c r="C847" s="64">
        <v>1</v>
      </c>
      <c r="D847" s="64" t="s">
        <v>1148</v>
      </c>
      <c r="E847" s="64">
        <v>2021</v>
      </c>
      <c r="F847" s="64" t="s">
        <v>1149</v>
      </c>
      <c r="G847" s="73">
        <v>20000</v>
      </c>
    </row>
    <row r="848" spans="1:7" ht="12.75" outlineLevel="3">
      <c r="A848" s="64" t="s">
        <v>1104</v>
      </c>
      <c r="B848" s="72" t="s">
        <v>1126</v>
      </c>
      <c r="C848" s="64">
        <v>1</v>
      </c>
      <c r="D848" s="64" t="s">
        <v>1150</v>
      </c>
      <c r="E848" s="64">
        <v>2021</v>
      </c>
      <c r="F848" s="64" t="s">
        <v>309</v>
      </c>
      <c r="G848" s="73">
        <v>11000</v>
      </c>
    </row>
    <row r="849" spans="2:7" ht="12.75" outlineLevel="3">
      <c r="B849" s="72"/>
      <c r="C849" s="64">
        <v>1</v>
      </c>
      <c r="D849" s="64" t="s">
        <v>1151</v>
      </c>
      <c r="E849" s="64">
        <v>2021</v>
      </c>
      <c r="F849" s="64" t="s">
        <v>955</v>
      </c>
      <c r="G849" s="73">
        <v>8000</v>
      </c>
    </row>
    <row r="850" spans="2:7" ht="12.75" outlineLevel="3">
      <c r="B850" s="72"/>
      <c r="C850" s="64">
        <v>1</v>
      </c>
      <c r="D850" s="64" t="s">
        <v>1152</v>
      </c>
      <c r="E850" s="64">
        <v>2021</v>
      </c>
      <c r="F850" s="64" t="s">
        <v>135</v>
      </c>
      <c r="G850" s="73">
        <v>13634.64</v>
      </c>
    </row>
    <row r="851" spans="2:7" ht="12.75" outlineLevel="3">
      <c r="B851" s="72"/>
      <c r="C851" s="64">
        <v>1</v>
      </c>
      <c r="D851" s="64" t="s">
        <v>1153</v>
      </c>
      <c r="E851" s="64">
        <v>2021</v>
      </c>
      <c r="F851" s="64" t="s">
        <v>1154</v>
      </c>
      <c r="G851" s="73">
        <v>187550</v>
      </c>
    </row>
    <row r="852" spans="1:7" ht="12.75" outlineLevel="3">
      <c r="A852" s="64" t="s">
        <v>1104</v>
      </c>
      <c r="B852" s="72" t="s">
        <v>1126</v>
      </c>
      <c r="C852" s="64">
        <v>1</v>
      </c>
      <c r="D852" s="64" t="s">
        <v>1155</v>
      </c>
      <c r="E852" s="64">
        <v>2021</v>
      </c>
      <c r="F852" s="64" t="s">
        <v>392</v>
      </c>
      <c r="G852" s="73">
        <v>700</v>
      </c>
    </row>
    <row r="853" spans="2:7" ht="12.75" hidden="1" outlineLevel="3">
      <c r="B853" s="72"/>
      <c r="C853" s="64">
        <v>1</v>
      </c>
      <c r="D853" s="64" t="s">
        <v>1156</v>
      </c>
      <c r="E853" s="64">
        <v>2021</v>
      </c>
      <c r="F853" s="64" t="s">
        <v>1157</v>
      </c>
      <c r="G853" s="73">
        <v>0</v>
      </c>
    </row>
    <row r="854" spans="1:7" ht="12.75" outlineLevel="1">
      <c r="A854" s="80"/>
      <c r="B854" s="80"/>
      <c r="C854" s="64">
        <v>1</v>
      </c>
      <c r="D854" s="64" t="s">
        <v>1158</v>
      </c>
      <c r="E854" s="64">
        <v>2021</v>
      </c>
      <c r="F854" s="64" t="s">
        <v>1159</v>
      </c>
      <c r="G854" s="73">
        <v>0</v>
      </c>
    </row>
    <row r="855" spans="1:7" ht="12.75" outlineLevel="1">
      <c r="A855" s="80"/>
      <c r="B855" s="80"/>
      <c r="C855" s="64">
        <v>1</v>
      </c>
      <c r="D855" s="64" t="s">
        <v>1160</v>
      </c>
      <c r="E855" s="64">
        <v>2021</v>
      </c>
      <c r="F855" s="64" t="s">
        <v>1161</v>
      </c>
      <c r="G855" s="73">
        <v>25000</v>
      </c>
    </row>
    <row r="856" spans="1:7" ht="12.75" outlineLevel="1">
      <c r="A856" s="80"/>
      <c r="B856" s="80"/>
      <c r="C856" s="64">
        <v>1</v>
      </c>
      <c r="D856" s="64" t="s">
        <v>1363</v>
      </c>
      <c r="E856" s="64">
        <v>2021</v>
      </c>
      <c r="F856" s="64" t="s">
        <v>1364</v>
      </c>
      <c r="G856" s="73">
        <v>6000</v>
      </c>
    </row>
    <row r="857" spans="2:7" ht="12.75" outlineLevel="3">
      <c r="B857" s="72"/>
      <c r="C857" s="64">
        <v>1</v>
      </c>
      <c r="D857" s="64" t="s">
        <v>1362</v>
      </c>
      <c r="E857" s="64">
        <v>2021</v>
      </c>
      <c r="F857" s="64" t="s">
        <v>1334</v>
      </c>
      <c r="G857" s="73">
        <v>0</v>
      </c>
    </row>
    <row r="858" ht="12.75">
      <c r="G858" s="73"/>
    </row>
    <row r="859" spans="6:7" ht="12.75">
      <c r="F859" s="81" t="s">
        <v>1162</v>
      </c>
      <c r="G859" s="85">
        <f>SUBTOTAL(9,G847:G857)</f>
        <v>271884.64</v>
      </c>
    </row>
    <row r="860" spans="1:7" ht="12.75">
      <c r="A860" s="80"/>
      <c r="G860" s="73"/>
    </row>
    <row r="861" spans="5:7" ht="12.75">
      <c r="E861" s="81" t="s">
        <v>1163</v>
      </c>
      <c r="F861" s="78"/>
      <c r="G861" s="76">
        <f>SUBTOTAL(9,G819:G857)</f>
        <v>502514.84</v>
      </c>
    </row>
    <row r="862" spans="5:7" ht="12.75">
      <c r="E862" s="80"/>
      <c r="G862" s="73"/>
    </row>
    <row r="863" spans="4:7" ht="12.75">
      <c r="D863" s="81" t="s">
        <v>1164</v>
      </c>
      <c r="E863" s="81"/>
      <c r="F863" s="81"/>
      <c r="G863" s="82">
        <f>G817+G861</f>
        <v>695515.54</v>
      </c>
    </row>
    <row r="864" ht="12.75">
      <c r="G864" s="73"/>
    </row>
    <row r="865" spans="3:7" ht="12.75">
      <c r="C865" s="78"/>
      <c r="D865" s="78"/>
      <c r="E865" s="78"/>
      <c r="F865" s="81" t="s">
        <v>1336</v>
      </c>
      <c r="G865" s="82">
        <f>G105+G131+G172+G194+G377+G440+G481+G593+G666+G795+G863</f>
        <v>17921159</v>
      </c>
    </row>
  </sheetData>
  <sheetProtection selectLockedCells="1" selectUnlockedCells="1"/>
  <mergeCells count="1">
    <mergeCell ref="C6:E6"/>
  </mergeCells>
  <printOptions/>
  <pageMargins left="0.24027777777777778" right="0.25" top="0.3902777777777778" bottom="0.25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42"/>
  <sheetViews>
    <sheetView zoomScalePageLayoutView="0" workbookViewId="0" topLeftCell="C115">
      <selection activeCell="G34" sqref="G34"/>
    </sheetView>
  </sheetViews>
  <sheetFormatPr defaultColWidth="11.421875" defaultRowHeight="12.75" outlineLevelRow="2"/>
  <cols>
    <col min="1" max="2" width="11.421875" style="0" hidden="1" customWidth="1"/>
    <col min="3" max="3" width="3.8515625" style="86" customWidth="1"/>
    <col min="4" max="4" width="22.28125" style="86" customWidth="1"/>
    <col min="5" max="5" width="7.00390625" style="86" customWidth="1"/>
    <col min="6" max="6" width="50.57421875" style="86" customWidth="1"/>
    <col min="7" max="7" width="12.7109375" style="87" customWidth="1"/>
  </cols>
  <sheetData>
    <row r="2" spans="3:7" ht="18">
      <c r="C2" s="116" t="s">
        <v>1337</v>
      </c>
      <c r="D2" s="116"/>
      <c r="E2" s="116"/>
      <c r="F2" s="116"/>
      <c r="G2" s="116"/>
    </row>
    <row r="5" spans="1:7" ht="12.75" customHeight="1">
      <c r="A5" s="88" t="s">
        <v>43</v>
      </c>
      <c r="B5" s="89" t="s">
        <v>1165</v>
      </c>
      <c r="C5" s="115" t="s">
        <v>45</v>
      </c>
      <c r="D5" s="115"/>
      <c r="E5" s="115"/>
      <c r="F5" s="68" t="s">
        <v>46</v>
      </c>
      <c r="G5" s="69" t="s">
        <v>47</v>
      </c>
    </row>
    <row r="6" spans="1:7" s="83" customFormat="1" ht="12.75">
      <c r="A6" s="90"/>
      <c r="B6" s="91"/>
      <c r="C6" s="70"/>
      <c r="D6" s="70"/>
      <c r="E6" s="70"/>
      <c r="F6" s="67"/>
      <c r="G6" s="71"/>
    </row>
    <row r="7" spans="1:7" s="83" customFormat="1" ht="12.75" outlineLevel="2">
      <c r="A7" s="92" t="s">
        <v>86</v>
      </c>
      <c r="B7" s="93" t="s">
        <v>1166</v>
      </c>
      <c r="C7" s="94">
        <v>2</v>
      </c>
      <c r="D7" s="64" t="s">
        <v>1167</v>
      </c>
      <c r="E7" s="64">
        <v>2021</v>
      </c>
      <c r="F7" s="64" t="s">
        <v>1168</v>
      </c>
      <c r="G7" s="73">
        <v>2500</v>
      </c>
    </row>
    <row r="8" spans="1:7" s="83" customFormat="1" ht="12.75" outlineLevel="2">
      <c r="A8" s="83" t="s">
        <v>86</v>
      </c>
      <c r="B8" s="64" t="s">
        <v>1166</v>
      </c>
      <c r="C8" s="94">
        <v>2</v>
      </c>
      <c r="D8" s="64" t="s">
        <v>1169</v>
      </c>
      <c r="E8" s="64">
        <v>2021</v>
      </c>
      <c r="F8" s="64" t="s">
        <v>1170</v>
      </c>
      <c r="G8" s="73">
        <v>100</v>
      </c>
    </row>
    <row r="9" spans="1:7" s="83" customFormat="1" ht="12.75" outlineLevel="2">
      <c r="A9" s="92" t="s">
        <v>86</v>
      </c>
      <c r="B9" s="93" t="s">
        <v>1166</v>
      </c>
      <c r="C9" s="94">
        <v>2</v>
      </c>
      <c r="D9" s="64" t="s">
        <v>1171</v>
      </c>
      <c r="E9" s="64">
        <v>2021</v>
      </c>
      <c r="F9" s="64" t="s">
        <v>1172</v>
      </c>
      <c r="G9" s="73">
        <v>400</v>
      </c>
    </row>
    <row r="10" spans="1:7" s="83" customFormat="1" ht="12.75" outlineLevel="2">
      <c r="A10" s="83" t="s">
        <v>86</v>
      </c>
      <c r="B10" s="64" t="s">
        <v>1166</v>
      </c>
      <c r="C10" s="94">
        <v>2</v>
      </c>
      <c r="D10" s="64" t="s">
        <v>1173</v>
      </c>
      <c r="E10" s="64">
        <v>2021</v>
      </c>
      <c r="F10" s="64" t="s">
        <v>1174</v>
      </c>
      <c r="G10" s="73">
        <v>1000</v>
      </c>
    </row>
    <row r="11" spans="1:7" s="83" customFormat="1" ht="12.75" outlineLevel="2">
      <c r="A11" s="92" t="s">
        <v>86</v>
      </c>
      <c r="B11" s="93" t="s">
        <v>1166</v>
      </c>
      <c r="C11" s="94">
        <v>2</v>
      </c>
      <c r="D11" s="64" t="s">
        <v>1175</v>
      </c>
      <c r="E11" s="64">
        <v>2021</v>
      </c>
      <c r="F11" s="64" t="s">
        <v>1176</v>
      </c>
      <c r="G11" s="73">
        <v>2000</v>
      </c>
    </row>
    <row r="12" spans="1:7" s="83" customFormat="1" ht="12.75" outlineLevel="2">
      <c r="A12" s="83" t="s">
        <v>86</v>
      </c>
      <c r="B12" s="64" t="s">
        <v>1166</v>
      </c>
      <c r="C12" s="94">
        <v>2</v>
      </c>
      <c r="D12" s="64" t="s">
        <v>1177</v>
      </c>
      <c r="E12" s="64">
        <v>2021</v>
      </c>
      <c r="F12" s="64" t="s">
        <v>1178</v>
      </c>
      <c r="G12" s="73">
        <v>350000</v>
      </c>
    </row>
    <row r="13" spans="1:7" s="83" customFormat="1" ht="12.75" outlineLevel="2">
      <c r="A13" s="92" t="s">
        <v>86</v>
      </c>
      <c r="B13" s="93" t="s">
        <v>1166</v>
      </c>
      <c r="C13" s="94">
        <v>2</v>
      </c>
      <c r="D13" s="64" t="s">
        <v>1179</v>
      </c>
      <c r="E13" s="64">
        <v>2021</v>
      </c>
      <c r="F13" s="64" t="s">
        <v>1180</v>
      </c>
      <c r="G13" s="73">
        <v>5500</v>
      </c>
    </row>
    <row r="14" spans="1:7" s="83" customFormat="1" ht="12.75" outlineLevel="2">
      <c r="A14" s="92" t="s">
        <v>86</v>
      </c>
      <c r="B14" s="93" t="s">
        <v>1166</v>
      </c>
      <c r="C14" s="94">
        <v>2</v>
      </c>
      <c r="D14" s="64" t="s">
        <v>1181</v>
      </c>
      <c r="E14" s="64">
        <v>2021</v>
      </c>
      <c r="F14" s="64" t="s">
        <v>1182</v>
      </c>
      <c r="G14" s="73">
        <v>0</v>
      </c>
    </row>
    <row r="15" spans="1:7" s="83" customFormat="1" ht="12.75" outlineLevel="2">
      <c r="A15" s="83" t="s">
        <v>86</v>
      </c>
      <c r="B15" s="64" t="s">
        <v>1166</v>
      </c>
      <c r="C15" s="94">
        <v>2</v>
      </c>
      <c r="D15" s="64" t="s">
        <v>1183</v>
      </c>
      <c r="E15" s="64">
        <v>2021</v>
      </c>
      <c r="F15" s="64" t="s">
        <v>1184</v>
      </c>
      <c r="G15" s="73">
        <v>13400</v>
      </c>
    </row>
    <row r="16" spans="1:7" s="83" customFormat="1" ht="12.75" outlineLevel="2">
      <c r="A16" s="92" t="s">
        <v>86</v>
      </c>
      <c r="B16" s="93" t="s">
        <v>1166</v>
      </c>
      <c r="C16" s="94">
        <v>2</v>
      </c>
      <c r="D16" s="64" t="s">
        <v>1185</v>
      </c>
      <c r="E16" s="64">
        <v>2021</v>
      </c>
      <c r="F16" s="64" t="s">
        <v>1186</v>
      </c>
      <c r="G16" s="73">
        <v>10000</v>
      </c>
    </row>
    <row r="17" spans="1:7" s="83" customFormat="1" ht="12.75" outlineLevel="2">
      <c r="A17" s="83" t="s">
        <v>86</v>
      </c>
      <c r="B17" s="64" t="s">
        <v>1166</v>
      </c>
      <c r="C17" s="94">
        <v>2</v>
      </c>
      <c r="D17" s="64" t="s">
        <v>1187</v>
      </c>
      <c r="E17" s="64">
        <v>2021</v>
      </c>
      <c r="F17" s="64" t="s">
        <v>1188</v>
      </c>
      <c r="G17" s="73">
        <v>80000</v>
      </c>
    </row>
    <row r="18" spans="1:7" s="83" customFormat="1" ht="12.75" outlineLevel="2">
      <c r="A18" s="92" t="s">
        <v>86</v>
      </c>
      <c r="B18" s="93" t="s">
        <v>1166</v>
      </c>
      <c r="C18" s="94">
        <v>2</v>
      </c>
      <c r="D18" s="64" t="s">
        <v>1189</v>
      </c>
      <c r="E18" s="64">
        <v>2021</v>
      </c>
      <c r="F18" s="64" t="s">
        <v>1190</v>
      </c>
      <c r="G18" s="73">
        <v>20000</v>
      </c>
    </row>
    <row r="19" spans="1:7" s="83" customFormat="1" ht="12.75" outlineLevel="2">
      <c r="A19" s="95"/>
      <c r="B19" s="95"/>
      <c r="C19" s="94">
        <v>2</v>
      </c>
      <c r="D19" s="64" t="s">
        <v>1191</v>
      </c>
      <c r="E19" s="64">
        <v>2021</v>
      </c>
      <c r="F19" s="64" t="s">
        <v>1192</v>
      </c>
      <c r="G19" s="73">
        <v>14000</v>
      </c>
    </row>
    <row r="20" spans="1:7" s="83" customFormat="1" ht="12.75" outlineLevel="2">
      <c r="A20" s="83" t="s">
        <v>86</v>
      </c>
      <c r="B20" s="64" t="s">
        <v>1166</v>
      </c>
      <c r="C20" s="94">
        <v>2</v>
      </c>
      <c r="D20" s="64" t="s">
        <v>1193</v>
      </c>
      <c r="E20" s="64">
        <v>2021</v>
      </c>
      <c r="F20" s="64" t="s">
        <v>1194</v>
      </c>
      <c r="G20" s="73">
        <v>0</v>
      </c>
    </row>
    <row r="21" spans="1:7" s="83" customFormat="1" ht="12.75" outlineLevel="2">
      <c r="A21" s="92" t="s">
        <v>86</v>
      </c>
      <c r="B21" s="93" t="s">
        <v>1166</v>
      </c>
      <c r="C21" s="94">
        <v>2</v>
      </c>
      <c r="D21" s="64" t="s">
        <v>1195</v>
      </c>
      <c r="E21" s="64">
        <v>2021</v>
      </c>
      <c r="F21" s="64" t="s">
        <v>1196</v>
      </c>
      <c r="G21" s="73">
        <v>0</v>
      </c>
    </row>
    <row r="22" spans="1:7" s="83" customFormat="1" ht="12.75" outlineLevel="2">
      <c r="A22" s="83" t="s">
        <v>86</v>
      </c>
      <c r="B22" s="64" t="s">
        <v>1166</v>
      </c>
      <c r="C22" s="94">
        <v>2</v>
      </c>
      <c r="D22" s="64" t="s">
        <v>1197</v>
      </c>
      <c r="E22" s="64">
        <v>2021</v>
      </c>
      <c r="F22" s="64" t="s">
        <v>1198</v>
      </c>
      <c r="G22" s="73">
        <v>31000</v>
      </c>
    </row>
    <row r="23" spans="1:7" s="83" customFormat="1" ht="12.75" outlineLevel="2">
      <c r="A23" s="92" t="s">
        <v>86</v>
      </c>
      <c r="B23" s="93" t="s">
        <v>1166</v>
      </c>
      <c r="C23" s="94">
        <v>2</v>
      </c>
      <c r="D23" s="64" t="s">
        <v>1199</v>
      </c>
      <c r="E23" s="64">
        <v>2021</v>
      </c>
      <c r="F23" s="64" t="s">
        <v>1200</v>
      </c>
      <c r="G23" s="73">
        <v>20000</v>
      </c>
    </row>
    <row r="24" spans="1:7" s="83" customFormat="1" ht="12.75" outlineLevel="2">
      <c r="A24" s="64"/>
      <c r="B24" s="64"/>
      <c r="C24" s="94">
        <v>2</v>
      </c>
      <c r="D24" s="64" t="s">
        <v>1201</v>
      </c>
      <c r="E24" s="64">
        <v>2021</v>
      </c>
      <c r="F24" s="64" t="s">
        <v>1202</v>
      </c>
      <c r="G24" s="73">
        <v>8365</v>
      </c>
    </row>
    <row r="25" spans="1:7" s="83" customFormat="1" ht="12.75" outlineLevel="2">
      <c r="A25" s="64"/>
      <c r="B25" s="64"/>
      <c r="C25" s="96"/>
      <c r="D25" s="64"/>
      <c r="E25" s="64"/>
      <c r="F25" s="64"/>
      <c r="G25" s="73"/>
    </row>
    <row r="26" spans="2:7" s="83" customFormat="1" ht="12.75" outlineLevel="1">
      <c r="B26" s="64"/>
      <c r="C26" s="64"/>
      <c r="D26" s="64"/>
      <c r="E26" s="64"/>
      <c r="F26" s="77" t="s">
        <v>1203</v>
      </c>
      <c r="G26" s="82">
        <f>SUBTOTAL(9,G7:G24)</f>
        <v>558265</v>
      </c>
    </row>
    <row r="27" spans="2:7" s="83" customFormat="1" ht="12.75" outlineLevel="1">
      <c r="B27" s="64"/>
      <c r="C27" s="64"/>
      <c r="D27" s="74"/>
      <c r="E27" s="64"/>
      <c r="F27" s="64"/>
      <c r="G27" s="97"/>
    </row>
    <row r="28" spans="1:7" s="83" customFormat="1" ht="12.75" outlineLevel="2">
      <c r="A28" s="83" t="s">
        <v>181</v>
      </c>
      <c r="B28" s="64" t="s">
        <v>1166</v>
      </c>
      <c r="C28" s="64">
        <v>2</v>
      </c>
      <c r="D28" s="64" t="s">
        <v>1204</v>
      </c>
      <c r="E28" s="64">
        <v>2021</v>
      </c>
      <c r="F28" s="64" t="s">
        <v>1205</v>
      </c>
      <c r="G28" s="73">
        <v>3625</v>
      </c>
    </row>
    <row r="29" spans="2:7" s="83" customFormat="1" ht="12.75" outlineLevel="2">
      <c r="B29" s="64"/>
      <c r="C29" s="64"/>
      <c r="D29" s="64"/>
      <c r="E29" s="64"/>
      <c r="F29" s="64"/>
      <c r="G29" s="73"/>
    </row>
    <row r="30" spans="3:7" s="83" customFormat="1" ht="12.75" outlineLevel="1">
      <c r="C30" s="64"/>
      <c r="D30" s="64"/>
      <c r="E30" s="64"/>
      <c r="F30" s="81" t="s">
        <v>1206</v>
      </c>
      <c r="G30" s="82">
        <f>SUBTOTAL(9,G28:G28)</f>
        <v>3625</v>
      </c>
    </row>
    <row r="31" spans="3:7" s="83" customFormat="1" ht="12.75" outlineLevel="1">
      <c r="C31" s="64"/>
      <c r="D31" s="64"/>
      <c r="E31" s="64"/>
      <c r="F31" s="80"/>
      <c r="G31" s="97"/>
    </row>
    <row r="32" spans="1:7" s="83" customFormat="1" ht="12.75" outlineLevel="2">
      <c r="A32" s="92" t="s">
        <v>194</v>
      </c>
      <c r="B32" s="93" t="s">
        <v>1166</v>
      </c>
      <c r="C32" s="64">
        <v>2</v>
      </c>
      <c r="D32" s="64" t="s">
        <v>1207</v>
      </c>
      <c r="E32" s="64">
        <v>2021</v>
      </c>
      <c r="F32" s="64" t="s">
        <v>1208</v>
      </c>
      <c r="G32" s="73">
        <v>27500</v>
      </c>
    </row>
    <row r="33" spans="1:7" s="83" customFormat="1" ht="12.75" outlineLevel="2">
      <c r="A33" s="83" t="s">
        <v>194</v>
      </c>
      <c r="B33" s="64" t="s">
        <v>1166</v>
      </c>
      <c r="C33" s="64">
        <v>2</v>
      </c>
      <c r="D33" s="64" t="s">
        <v>1209</v>
      </c>
      <c r="E33" s="64">
        <v>2021</v>
      </c>
      <c r="F33" s="64" t="s">
        <v>1210</v>
      </c>
      <c r="G33" s="73">
        <v>2750000</v>
      </c>
    </row>
    <row r="34" spans="1:7" s="83" customFormat="1" ht="12.75" outlineLevel="2">
      <c r="A34" s="92" t="s">
        <v>194</v>
      </c>
      <c r="B34" s="93" t="s">
        <v>1166</v>
      </c>
      <c r="C34" s="64">
        <v>2</v>
      </c>
      <c r="D34" s="64" t="s">
        <v>1211</v>
      </c>
      <c r="E34" s="64">
        <v>2021</v>
      </c>
      <c r="F34" s="64" t="s">
        <v>1212</v>
      </c>
      <c r="G34" s="73">
        <v>1535000</v>
      </c>
    </row>
    <row r="35" spans="1:7" s="83" customFormat="1" ht="12.75" outlineLevel="2">
      <c r="A35" s="83" t="s">
        <v>194</v>
      </c>
      <c r="B35" s="64" t="s">
        <v>1166</v>
      </c>
      <c r="C35" s="64">
        <v>2</v>
      </c>
      <c r="D35" s="64" t="s">
        <v>1213</v>
      </c>
      <c r="E35" s="64">
        <v>2021</v>
      </c>
      <c r="F35" s="64" t="s">
        <v>1214</v>
      </c>
      <c r="G35" s="73">
        <v>450000</v>
      </c>
    </row>
    <row r="36" spans="1:7" s="83" customFormat="1" ht="12.75" outlineLevel="2">
      <c r="A36" s="92" t="s">
        <v>194</v>
      </c>
      <c r="B36" s="93" t="s">
        <v>1166</v>
      </c>
      <c r="C36" s="64">
        <v>2</v>
      </c>
      <c r="D36" s="64" t="s">
        <v>1215</v>
      </c>
      <c r="E36" s="64">
        <v>2021</v>
      </c>
      <c r="F36" s="64" t="s">
        <v>1216</v>
      </c>
      <c r="G36" s="73">
        <v>1340000</v>
      </c>
    </row>
    <row r="37" spans="1:7" s="83" customFormat="1" ht="12.75" outlineLevel="2">
      <c r="A37" s="83" t="s">
        <v>194</v>
      </c>
      <c r="B37" s="64" t="s">
        <v>1166</v>
      </c>
      <c r="C37" s="64">
        <v>2</v>
      </c>
      <c r="D37" s="64" t="s">
        <v>1217</v>
      </c>
      <c r="E37" s="64">
        <v>2021</v>
      </c>
      <c r="F37" s="64" t="s">
        <v>1218</v>
      </c>
      <c r="G37" s="73">
        <v>70000</v>
      </c>
    </row>
    <row r="38" spans="1:7" s="83" customFormat="1" ht="12.75" outlineLevel="2">
      <c r="A38" s="92" t="s">
        <v>194</v>
      </c>
      <c r="B38" s="93" t="s">
        <v>1166</v>
      </c>
      <c r="C38" s="64">
        <v>2</v>
      </c>
      <c r="D38" s="64" t="s">
        <v>1219</v>
      </c>
      <c r="E38" s="64">
        <v>2021</v>
      </c>
      <c r="F38" s="64" t="s">
        <v>1220</v>
      </c>
      <c r="G38" s="73">
        <v>50000</v>
      </c>
    </row>
    <row r="39" spans="1:7" s="83" customFormat="1" ht="12.75" outlineLevel="2">
      <c r="A39" s="83" t="s">
        <v>194</v>
      </c>
      <c r="B39" s="64" t="s">
        <v>1166</v>
      </c>
      <c r="C39" s="64">
        <v>2</v>
      </c>
      <c r="D39" s="64" t="s">
        <v>1221</v>
      </c>
      <c r="E39" s="64">
        <v>2021</v>
      </c>
      <c r="F39" s="64" t="s">
        <v>1222</v>
      </c>
      <c r="G39" s="73">
        <v>20000</v>
      </c>
    </row>
    <row r="40" spans="1:7" s="83" customFormat="1" ht="12.75" outlineLevel="2">
      <c r="A40" s="92" t="s">
        <v>194</v>
      </c>
      <c r="B40" s="93" t="s">
        <v>1166</v>
      </c>
      <c r="C40" s="64">
        <v>2</v>
      </c>
      <c r="D40" s="64" t="s">
        <v>1223</v>
      </c>
      <c r="E40" s="64">
        <v>2021</v>
      </c>
      <c r="F40" s="64" t="s">
        <v>1224</v>
      </c>
      <c r="G40" s="73">
        <v>11500</v>
      </c>
    </row>
    <row r="41" spans="1:7" s="83" customFormat="1" ht="12.75" outlineLevel="2">
      <c r="A41" s="83" t="s">
        <v>194</v>
      </c>
      <c r="B41" s="64" t="s">
        <v>1166</v>
      </c>
      <c r="C41" s="64">
        <v>2</v>
      </c>
      <c r="D41" s="64" t="s">
        <v>1225</v>
      </c>
      <c r="E41" s="64">
        <v>2021</v>
      </c>
      <c r="F41" s="64" t="s">
        <v>1226</v>
      </c>
      <c r="G41" s="73">
        <v>6939968</v>
      </c>
    </row>
    <row r="42" spans="1:7" s="83" customFormat="1" ht="12.75" outlineLevel="2">
      <c r="A42" s="92" t="s">
        <v>194</v>
      </c>
      <c r="B42" s="93" t="s">
        <v>1166</v>
      </c>
      <c r="C42" s="64">
        <v>2</v>
      </c>
      <c r="D42" s="64" t="s">
        <v>1227</v>
      </c>
      <c r="E42" s="64">
        <v>2021</v>
      </c>
      <c r="F42" s="64" t="s">
        <v>1228</v>
      </c>
      <c r="G42" s="73">
        <v>100</v>
      </c>
    </row>
    <row r="43" spans="1:7" s="83" customFormat="1" ht="12.75" outlineLevel="2">
      <c r="A43" s="83" t="s">
        <v>194</v>
      </c>
      <c r="B43" s="64" t="s">
        <v>1166</v>
      </c>
      <c r="C43" s="64">
        <v>2</v>
      </c>
      <c r="D43" s="64" t="s">
        <v>217</v>
      </c>
      <c r="E43" s="64">
        <v>2021</v>
      </c>
      <c r="F43" s="64" t="s">
        <v>1229</v>
      </c>
      <c r="G43" s="73">
        <v>1</v>
      </c>
    </row>
    <row r="44" spans="2:7" s="83" customFormat="1" ht="12.75" outlineLevel="2">
      <c r="B44" s="64"/>
      <c r="C44" s="64">
        <v>2</v>
      </c>
      <c r="D44" s="64" t="s">
        <v>1340</v>
      </c>
      <c r="E44" s="64">
        <v>2021</v>
      </c>
      <c r="F44" t="s">
        <v>1341</v>
      </c>
      <c r="G44" s="73">
        <v>500000</v>
      </c>
    </row>
    <row r="45" spans="1:7" s="83" customFormat="1" ht="12.75" outlineLevel="2">
      <c r="A45" s="64"/>
      <c r="B45" s="93"/>
      <c r="C45" s="64"/>
      <c r="D45" s="64"/>
      <c r="E45" s="64"/>
      <c r="F45" s="64"/>
      <c r="G45" s="73"/>
    </row>
    <row r="46" spans="2:7" s="83" customFormat="1" ht="12.75" outlineLevel="1">
      <c r="B46" s="93"/>
      <c r="C46" s="64"/>
      <c r="D46" s="64"/>
      <c r="E46" s="64"/>
      <c r="F46" s="81" t="s">
        <v>1230</v>
      </c>
      <c r="G46" s="82">
        <f>SUBTOTAL(9,G32:G44)</f>
        <v>13694069</v>
      </c>
    </row>
    <row r="47" spans="2:7" s="83" customFormat="1" ht="12.75" outlineLevel="1">
      <c r="B47" s="93"/>
      <c r="C47" s="64"/>
      <c r="D47" s="80"/>
      <c r="E47" s="64"/>
      <c r="F47" s="64"/>
      <c r="G47" s="97"/>
    </row>
    <row r="48" spans="1:7" s="83" customFormat="1" ht="12.75" outlineLevel="2">
      <c r="A48" s="92" t="s">
        <v>222</v>
      </c>
      <c r="B48" s="93" t="s">
        <v>1166</v>
      </c>
      <c r="C48" s="64">
        <v>2</v>
      </c>
      <c r="D48" s="64" t="s">
        <v>1231</v>
      </c>
      <c r="E48" s="64">
        <v>2021</v>
      </c>
      <c r="F48" s="64" t="s">
        <v>1232</v>
      </c>
      <c r="G48" s="73">
        <v>300000</v>
      </c>
    </row>
    <row r="49" spans="1:7" s="83" customFormat="1" ht="12.75" outlineLevel="2">
      <c r="A49" s="83" t="s">
        <v>222</v>
      </c>
      <c r="B49" s="64" t="s">
        <v>1166</v>
      </c>
      <c r="C49" s="64">
        <v>2</v>
      </c>
      <c r="D49" s="64" t="s">
        <v>1233</v>
      </c>
      <c r="E49" s="64">
        <v>2021</v>
      </c>
      <c r="F49" s="64" t="s">
        <v>1234</v>
      </c>
      <c r="G49" s="73">
        <v>14000</v>
      </c>
    </row>
    <row r="50" spans="1:7" s="83" customFormat="1" ht="12.75" outlineLevel="2">
      <c r="A50" s="92" t="s">
        <v>222</v>
      </c>
      <c r="B50" s="93" t="s">
        <v>1166</v>
      </c>
      <c r="C50" s="64">
        <v>2</v>
      </c>
      <c r="D50" s="64" t="s">
        <v>1235</v>
      </c>
      <c r="E50" s="64">
        <v>2021</v>
      </c>
      <c r="F50" s="64" t="s">
        <v>1236</v>
      </c>
      <c r="G50" s="73">
        <v>8000</v>
      </c>
    </row>
    <row r="51" spans="1:7" s="83" customFormat="1" ht="12.75" outlineLevel="2">
      <c r="A51" s="83" t="s">
        <v>222</v>
      </c>
      <c r="B51" s="64" t="s">
        <v>1166</v>
      </c>
      <c r="C51" s="64">
        <v>2</v>
      </c>
      <c r="D51" s="64" t="s">
        <v>1237</v>
      </c>
      <c r="E51" s="64">
        <v>2021</v>
      </c>
      <c r="F51" s="64" t="s">
        <v>1238</v>
      </c>
      <c r="G51" s="73">
        <v>42000</v>
      </c>
    </row>
    <row r="52" spans="1:7" s="83" customFormat="1" ht="12.75" outlineLevel="2">
      <c r="A52" s="92" t="s">
        <v>222</v>
      </c>
      <c r="B52" s="93" t="s">
        <v>1166</v>
      </c>
      <c r="C52" s="64">
        <v>2</v>
      </c>
      <c r="D52" s="64" t="s">
        <v>1239</v>
      </c>
      <c r="E52" s="64">
        <v>2021</v>
      </c>
      <c r="F52" s="64" t="s">
        <v>1240</v>
      </c>
      <c r="G52" s="73">
        <v>1000</v>
      </c>
    </row>
    <row r="53" spans="1:7" s="83" customFormat="1" ht="12.75" outlineLevel="2">
      <c r="A53" s="83" t="s">
        <v>222</v>
      </c>
      <c r="B53" s="64" t="s">
        <v>1166</v>
      </c>
      <c r="C53" s="64">
        <v>2</v>
      </c>
      <c r="D53" s="64" t="s">
        <v>1241</v>
      </c>
      <c r="E53" s="64">
        <v>2021</v>
      </c>
      <c r="F53" s="64" t="s">
        <v>1242</v>
      </c>
      <c r="G53" s="73">
        <v>25000</v>
      </c>
    </row>
    <row r="54" spans="1:7" s="83" customFormat="1" ht="12.75" outlineLevel="2">
      <c r="A54" s="64"/>
      <c r="B54" s="64"/>
      <c r="C54" s="64"/>
      <c r="D54" s="64"/>
      <c r="E54" s="64"/>
      <c r="F54" s="64"/>
      <c r="G54" s="73"/>
    </row>
    <row r="55" spans="2:7" s="83" customFormat="1" ht="12.75" outlineLevel="1">
      <c r="B55" s="64"/>
      <c r="C55" s="64"/>
      <c r="E55" s="64"/>
      <c r="F55" s="81" t="s">
        <v>1243</v>
      </c>
      <c r="G55" s="82">
        <f>SUBTOTAL(9,G48:G53)</f>
        <v>390000</v>
      </c>
    </row>
    <row r="56" spans="2:7" s="83" customFormat="1" ht="12.75" outlineLevel="1">
      <c r="B56" s="64"/>
      <c r="C56" s="64"/>
      <c r="D56" s="80"/>
      <c r="E56" s="64"/>
      <c r="F56" s="64"/>
      <c r="G56" s="97"/>
    </row>
    <row r="57" spans="1:7" s="83" customFormat="1" ht="12.75" outlineLevel="2">
      <c r="A57" s="83" t="s">
        <v>271</v>
      </c>
      <c r="B57" s="64" t="s">
        <v>1166</v>
      </c>
      <c r="C57" s="64">
        <v>2</v>
      </c>
      <c r="D57" s="64" t="s">
        <v>1244</v>
      </c>
      <c r="E57" s="64">
        <v>2021</v>
      </c>
      <c r="F57" s="64" t="s">
        <v>1245</v>
      </c>
      <c r="G57" s="73">
        <v>900</v>
      </c>
    </row>
    <row r="58" spans="1:7" s="83" customFormat="1" ht="12.75" outlineLevel="2">
      <c r="A58" s="92" t="s">
        <v>271</v>
      </c>
      <c r="B58" s="93" t="s">
        <v>1166</v>
      </c>
      <c r="C58" s="64">
        <v>2</v>
      </c>
      <c r="D58" s="64" t="s">
        <v>1246</v>
      </c>
      <c r="E58" s="64">
        <v>2021</v>
      </c>
      <c r="F58" s="64" t="s">
        <v>1247</v>
      </c>
      <c r="G58" s="73">
        <v>160</v>
      </c>
    </row>
    <row r="59" spans="1:7" s="83" customFormat="1" ht="12.75" outlineLevel="2">
      <c r="A59" s="83" t="s">
        <v>271</v>
      </c>
      <c r="B59" s="64" t="s">
        <v>1166</v>
      </c>
      <c r="C59" s="64">
        <v>2</v>
      </c>
      <c r="D59" s="64" t="s">
        <v>1248</v>
      </c>
      <c r="E59" s="64">
        <v>2021</v>
      </c>
      <c r="F59" s="64" t="s">
        <v>1249</v>
      </c>
      <c r="G59" s="73">
        <v>90000</v>
      </c>
    </row>
    <row r="60" spans="2:7" s="83" customFormat="1" ht="12.75" outlineLevel="2">
      <c r="B60" s="64"/>
      <c r="C60" s="64">
        <v>2</v>
      </c>
      <c r="D60" s="64" t="s">
        <v>1250</v>
      </c>
      <c r="E60" s="64">
        <v>2021</v>
      </c>
      <c r="F60" s="64" t="s">
        <v>1190</v>
      </c>
      <c r="G60" s="73">
        <v>200</v>
      </c>
    </row>
    <row r="61" spans="2:7" s="83" customFormat="1" ht="12.75" outlineLevel="2">
      <c r="B61" s="64"/>
      <c r="C61" s="64"/>
      <c r="D61" s="64"/>
      <c r="E61" s="64"/>
      <c r="F61" s="64"/>
      <c r="G61" s="73"/>
    </row>
    <row r="62" spans="2:9" s="83" customFormat="1" ht="12.75" outlineLevel="1">
      <c r="B62" s="64"/>
      <c r="C62" s="64"/>
      <c r="E62" s="64"/>
      <c r="F62" s="81" t="s">
        <v>1251</v>
      </c>
      <c r="G62" s="82">
        <f>SUBTOTAL(9,G57:G60)</f>
        <v>91260</v>
      </c>
      <c r="I62" s="73"/>
    </row>
    <row r="63" spans="2:7" s="83" customFormat="1" ht="12.75" outlineLevel="1">
      <c r="B63" s="64"/>
      <c r="C63" s="64"/>
      <c r="D63" s="80"/>
      <c r="E63" s="64"/>
      <c r="F63" s="64"/>
      <c r="G63" s="97"/>
    </row>
    <row r="64" spans="1:7" s="83" customFormat="1" ht="12.75" outlineLevel="2">
      <c r="A64" s="83" t="s">
        <v>296</v>
      </c>
      <c r="B64" s="64" t="s">
        <v>1166</v>
      </c>
      <c r="C64" s="64">
        <v>2</v>
      </c>
      <c r="D64" s="64" t="s">
        <v>1252</v>
      </c>
      <c r="E64" s="64">
        <v>2021</v>
      </c>
      <c r="F64" s="64" t="s">
        <v>1253</v>
      </c>
      <c r="G64" s="73">
        <v>470000</v>
      </c>
    </row>
    <row r="65" spans="1:7" s="83" customFormat="1" ht="12.75" outlineLevel="2">
      <c r="A65" s="92" t="s">
        <v>296</v>
      </c>
      <c r="B65" s="93" t="s">
        <v>1166</v>
      </c>
      <c r="C65" s="64">
        <v>2</v>
      </c>
      <c r="D65" s="64" t="s">
        <v>1254</v>
      </c>
      <c r="E65" s="64">
        <v>2021</v>
      </c>
      <c r="F65" s="64" t="s">
        <v>1255</v>
      </c>
      <c r="G65" s="73">
        <v>160000</v>
      </c>
    </row>
    <row r="66" spans="1:7" s="83" customFormat="1" ht="12.75" outlineLevel="2">
      <c r="A66" s="83" t="s">
        <v>296</v>
      </c>
      <c r="B66" s="64" t="s">
        <v>1166</v>
      </c>
      <c r="C66" s="64">
        <v>2</v>
      </c>
      <c r="D66" s="64" t="s">
        <v>1256</v>
      </c>
      <c r="E66" s="64">
        <v>2021</v>
      </c>
      <c r="F66" s="64" t="s">
        <v>1190</v>
      </c>
      <c r="G66" s="73">
        <v>1000</v>
      </c>
    </row>
    <row r="67" spans="1:7" s="83" customFormat="1" ht="12.75" outlineLevel="2">
      <c r="A67" s="64"/>
      <c r="B67" s="64"/>
      <c r="C67" s="64"/>
      <c r="D67" s="64"/>
      <c r="E67" s="64"/>
      <c r="F67" s="64"/>
      <c r="G67" s="73"/>
    </row>
    <row r="68" spans="2:7" s="83" customFormat="1" ht="12.75" outlineLevel="1">
      <c r="B68" s="64"/>
      <c r="C68" s="64"/>
      <c r="E68" s="64"/>
      <c r="F68" s="81" t="s">
        <v>1257</v>
      </c>
      <c r="G68" s="82">
        <f>SUBTOTAL(9,G64:G66)</f>
        <v>631000</v>
      </c>
    </row>
    <row r="69" spans="2:7" s="83" customFormat="1" ht="12.75" outlineLevel="1">
      <c r="B69" s="64"/>
      <c r="C69" s="64"/>
      <c r="D69" s="80"/>
      <c r="E69" s="64"/>
      <c r="F69" s="64"/>
      <c r="G69" s="97"/>
    </row>
    <row r="70" spans="1:7" s="83" customFormat="1" ht="12.75" outlineLevel="2">
      <c r="A70" s="83" t="s">
        <v>336</v>
      </c>
      <c r="B70" s="64" t="s">
        <v>1166</v>
      </c>
      <c r="C70" s="64">
        <v>2</v>
      </c>
      <c r="D70" s="64" t="s">
        <v>1258</v>
      </c>
      <c r="E70" s="64">
        <v>2021</v>
      </c>
      <c r="F70" s="64" t="s">
        <v>1259</v>
      </c>
      <c r="G70" s="73">
        <v>34000</v>
      </c>
    </row>
    <row r="71" spans="2:7" s="83" customFormat="1" ht="12.75" outlineLevel="2">
      <c r="B71" s="64"/>
      <c r="C71" s="64"/>
      <c r="D71" s="64"/>
      <c r="E71" s="64"/>
      <c r="F71" s="64"/>
      <c r="G71" s="73"/>
    </row>
    <row r="72" spans="2:7" s="83" customFormat="1" ht="12.75" outlineLevel="2">
      <c r="B72" s="64"/>
      <c r="C72" s="64"/>
      <c r="D72" s="64"/>
      <c r="E72" s="64"/>
      <c r="F72" s="64"/>
      <c r="G72" s="73"/>
    </row>
    <row r="73" spans="2:7" s="83" customFormat="1" ht="12.75" outlineLevel="1">
      <c r="B73" s="64"/>
      <c r="C73" s="64"/>
      <c r="E73" s="64"/>
      <c r="F73" s="81" t="s">
        <v>1260</v>
      </c>
      <c r="G73" s="82">
        <f>SUBTOTAL(9,G70:G71)</f>
        <v>34000</v>
      </c>
    </row>
    <row r="74" spans="2:7" s="83" customFormat="1" ht="12.75" outlineLevel="1">
      <c r="B74" s="64"/>
      <c r="C74" s="64"/>
      <c r="D74" s="80"/>
      <c r="E74" s="64"/>
      <c r="F74" s="64"/>
      <c r="G74" s="97"/>
    </row>
    <row r="75" spans="1:7" s="83" customFormat="1" ht="12.75" outlineLevel="2">
      <c r="A75" s="92" t="s">
        <v>439</v>
      </c>
      <c r="B75" s="93" t="s">
        <v>1166</v>
      </c>
      <c r="C75" s="64">
        <v>2</v>
      </c>
      <c r="D75" s="64" t="s">
        <v>1261</v>
      </c>
      <c r="E75" s="64">
        <v>2021</v>
      </c>
      <c r="F75" s="64" t="s">
        <v>1262</v>
      </c>
      <c r="G75" s="73">
        <v>0</v>
      </c>
    </row>
    <row r="76" spans="1:7" s="83" customFormat="1" ht="12.75" outlineLevel="2">
      <c r="A76" s="83" t="s">
        <v>439</v>
      </c>
      <c r="B76" s="64" t="s">
        <v>1166</v>
      </c>
      <c r="C76" s="64">
        <v>2</v>
      </c>
      <c r="D76" s="64" t="s">
        <v>1263</v>
      </c>
      <c r="E76" s="64">
        <v>2021</v>
      </c>
      <c r="F76" s="64" t="s">
        <v>1264</v>
      </c>
      <c r="G76" s="73">
        <v>1600000</v>
      </c>
    </row>
    <row r="77" spans="2:7" s="83" customFormat="1" ht="12.75" outlineLevel="2">
      <c r="B77" s="64"/>
      <c r="C77" s="64"/>
      <c r="D77" s="64"/>
      <c r="E77" s="64"/>
      <c r="F77" s="64"/>
      <c r="G77" s="73"/>
    </row>
    <row r="78" spans="2:7" s="83" customFormat="1" ht="12.75" outlineLevel="1">
      <c r="B78" s="64"/>
      <c r="C78" s="64"/>
      <c r="E78" s="64"/>
      <c r="F78" s="81" t="s">
        <v>1265</v>
      </c>
      <c r="G78" s="82">
        <f>SUBTOTAL(9,G75:G76)</f>
        <v>1600000</v>
      </c>
    </row>
    <row r="79" spans="2:7" s="83" customFormat="1" ht="12.75" outlineLevel="1">
      <c r="B79" s="64"/>
      <c r="C79" s="64"/>
      <c r="E79" s="64"/>
      <c r="F79" s="80"/>
      <c r="G79" s="97"/>
    </row>
    <row r="80" spans="1:7" s="83" customFormat="1" ht="12.75" outlineLevel="2">
      <c r="A80" s="83" t="s">
        <v>519</v>
      </c>
      <c r="B80" s="64" t="s">
        <v>1166</v>
      </c>
      <c r="C80" s="64">
        <v>2</v>
      </c>
      <c r="D80" s="64" t="s">
        <v>1266</v>
      </c>
      <c r="E80" s="64">
        <v>2021</v>
      </c>
      <c r="F80" s="64" t="s">
        <v>1267</v>
      </c>
      <c r="G80" s="73">
        <v>75000</v>
      </c>
    </row>
    <row r="81" spans="2:7" s="83" customFormat="1" ht="12.75" outlineLevel="2">
      <c r="B81" s="64"/>
      <c r="C81" s="64"/>
      <c r="D81" s="64"/>
      <c r="E81" s="64"/>
      <c r="F81" s="64"/>
      <c r="G81" s="73"/>
    </row>
    <row r="82" spans="2:7" s="83" customFormat="1" ht="12.75" outlineLevel="1">
      <c r="B82" s="64"/>
      <c r="C82" s="64"/>
      <c r="E82" s="64"/>
      <c r="F82" s="81" t="s">
        <v>1268</v>
      </c>
      <c r="G82" s="82">
        <f>SUBTOTAL(9,G80:G80)</f>
        <v>75000</v>
      </c>
    </row>
    <row r="83" spans="2:7" s="83" customFormat="1" ht="12.75" outlineLevel="1">
      <c r="B83" s="64"/>
      <c r="C83" s="64"/>
      <c r="D83" s="80"/>
      <c r="E83" s="64"/>
      <c r="F83" s="64"/>
      <c r="G83" s="97"/>
    </row>
    <row r="84" spans="1:7" s="83" customFormat="1" ht="12.75" outlineLevel="2">
      <c r="A84" s="92" t="s">
        <v>583</v>
      </c>
      <c r="B84" s="93" t="s">
        <v>1166</v>
      </c>
      <c r="C84" s="64">
        <v>2</v>
      </c>
      <c r="D84" s="64" t="s">
        <v>1269</v>
      </c>
      <c r="E84" s="64">
        <v>2021</v>
      </c>
      <c r="F84" s="64" t="s">
        <v>1270</v>
      </c>
      <c r="G84" s="73">
        <v>395000</v>
      </c>
    </row>
    <row r="85" spans="1:7" s="83" customFormat="1" ht="12.75" outlineLevel="2">
      <c r="A85" s="64"/>
      <c r="B85" s="93"/>
      <c r="C85" s="64"/>
      <c r="D85" s="64"/>
      <c r="E85" s="64"/>
      <c r="F85" s="64"/>
      <c r="G85" s="73"/>
    </row>
    <row r="86" spans="2:7" s="83" customFormat="1" ht="12.75" outlineLevel="1">
      <c r="B86" s="93"/>
      <c r="C86" s="64"/>
      <c r="E86" s="64"/>
      <c r="F86" s="81" t="s">
        <v>594</v>
      </c>
      <c r="G86" s="82">
        <f>SUBTOTAL(9,G84:G84)</f>
        <v>395000</v>
      </c>
    </row>
    <row r="87" spans="2:7" s="83" customFormat="1" ht="12.75" outlineLevel="1">
      <c r="B87" s="93"/>
      <c r="C87" s="64"/>
      <c r="D87" s="80"/>
      <c r="E87" s="64"/>
      <c r="F87" s="64"/>
      <c r="G87" s="97"/>
    </row>
    <row r="88" spans="2:7" s="83" customFormat="1" ht="12.75" outlineLevel="1">
      <c r="B88" s="93"/>
      <c r="C88" s="64">
        <v>2</v>
      </c>
      <c r="D88" s="64" t="s">
        <v>1271</v>
      </c>
      <c r="E88" s="64">
        <v>2021</v>
      </c>
      <c r="F88" s="64" t="s">
        <v>1190</v>
      </c>
      <c r="G88" s="73">
        <v>1000</v>
      </c>
    </row>
    <row r="89" spans="1:7" s="83" customFormat="1" ht="12.75" outlineLevel="2">
      <c r="A89" s="92" t="s">
        <v>596</v>
      </c>
      <c r="B89" s="93" t="s">
        <v>1166</v>
      </c>
      <c r="C89" s="64">
        <v>2</v>
      </c>
      <c r="D89" s="64" t="s">
        <v>1272</v>
      </c>
      <c r="E89" s="64">
        <v>2021</v>
      </c>
      <c r="F89" s="64" t="s">
        <v>1273</v>
      </c>
      <c r="G89" s="73">
        <v>22600</v>
      </c>
    </row>
    <row r="90" spans="1:7" s="83" customFormat="1" ht="12.75" outlineLevel="2">
      <c r="A90" s="83" t="s">
        <v>596</v>
      </c>
      <c r="B90" s="64" t="s">
        <v>1166</v>
      </c>
      <c r="C90" s="64">
        <v>2</v>
      </c>
      <c r="D90" s="64" t="s">
        <v>1274</v>
      </c>
      <c r="E90" s="64">
        <v>2021</v>
      </c>
      <c r="F90" s="64" t="s">
        <v>1275</v>
      </c>
      <c r="G90" s="73">
        <v>11540</v>
      </c>
    </row>
    <row r="91" spans="1:7" s="83" customFormat="1" ht="12.75" outlineLevel="2">
      <c r="A91" s="64"/>
      <c r="B91" s="93"/>
      <c r="C91" s="64"/>
      <c r="D91" s="64"/>
      <c r="E91" s="64"/>
      <c r="F91" s="64"/>
      <c r="G91" s="73"/>
    </row>
    <row r="92" spans="2:7" s="83" customFormat="1" ht="12.75" outlineLevel="1">
      <c r="B92" s="98"/>
      <c r="C92" s="64"/>
      <c r="E92" s="64"/>
      <c r="F92" s="81" t="s">
        <v>658</v>
      </c>
      <c r="G92" s="82">
        <f>SUBTOTAL(9,G88:G90)</f>
        <v>35140</v>
      </c>
    </row>
    <row r="93" spans="2:7" s="83" customFormat="1" ht="12.75" outlineLevel="1">
      <c r="B93" s="98"/>
      <c r="C93" s="64"/>
      <c r="D93" s="80"/>
      <c r="E93" s="64"/>
      <c r="F93" s="64"/>
      <c r="G93" s="97"/>
    </row>
    <row r="94" spans="1:7" s="83" customFormat="1" ht="12.75" outlineLevel="2">
      <c r="A94" s="92" t="s">
        <v>661</v>
      </c>
      <c r="B94" s="93" t="s">
        <v>1166</v>
      </c>
      <c r="C94" s="64">
        <v>2</v>
      </c>
      <c r="D94" s="64" t="s">
        <v>1276</v>
      </c>
      <c r="E94" s="64">
        <v>2021</v>
      </c>
      <c r="F94" s="64" t="s">
        <v>1277</v>
      </c>
      <c r="G94" s="73">
        <v>100</v>
      </c>
    </row>
    <row r="95" spans="1:7" s="83" customFormat="1" ht="12.75" outlineLevel="2">
      <c r="A95" s="83" t="s">
        <v>661</v>
      </c>
      <c r="B95" s="64" t="s">
        <v>1166</v>
      </c>
      <c r="C95" s="64">
        <v>2</v>
      </c>
      <c r="D95" s="64" t="s">
        <v>1278</v>
      </c>
      <c r="E95" s="64">
        <v>2021</v>
      </c>
      <c r="F95" s="64" t="s">
        <v>1279</v>
      </c>
      <c r="G95" s="73">
        <v>9000</v>
      </c>
    </row>
    <row r="96" spans="1:7" s="83" customFormat="1" ht="12.75" outlineLevel="2">
      <c r="A96" s="92" t="s">
        <v>661</v>
      </c>
      <c r="B96" s="93" t="s">
        <v>1166</v>
      </c>
      <c r="C96" s="64">
        <v>2</v>
      </c>
      <c r="D96" s="64" t="s">
        <v>1280</v>
      </c>
      <c r="E96" s="64">
        <v>2021</v>
      </c>
      <c r="F96" s="64" t="s">
        <v>1190</v>
      </c>
      <c r="G96" s="73">
        <v>2000</v>
      </c>
    </row>
    <row r="97" spans="1:7" s="83" customFormat="1" ht="12.75" outlineLevel="2">
      <c r="A97" s="64"/>
      <c r="B97" s="64"/>
      <c r="C97" s="64"/>
      <c r="D97" s="64"/>
      <c r="E97" s="64"/>
      <c r="F97" s="64"/>
      <c r="G97" s="73"/>
    </row>
    <row r="98" spans="2:7" s="83" customFormat="1" ht="12.75" outlineLevel="1">
      <c r="B98" s="64"/>
      <c r="C98" s="64"/>
      <c r="E98" s="64"/>
      <c r="F98" s="81" t="s">
        <v>1281</v>
      </c>
      <c r="G98" s="82">
        <f>SUBTOTAL(9,G94:G96)</f>
        <v>11100</v>
      </c>
    </row>
    <row r="99" spans="2:7" s="83" customFormat="1" ht="12.75" outlineLevel="1">
      <c r="B99" s="64"/>
      <c r="C99" s="64"/>
      <c r="D99" s="80"/>
      <c r="E99" s="64"/>
      <c r="F99" s="64"/>
      <c r="G99" s="97"/>
    </row>
    <row r="100" spans="1:7" s="83" customFormat="1" ht="12.75" outlineLevel="2">
      <c r="A100" s="83" t="s">
        <v>788</v>
      </c>
      <c r="B100" s="64" t="s">
        <v>1166</v>
      </c>
      <c r="C100" s="64">
        <v>2</v>
      </c>
      <c r="D100" s="64" t="s">
        <v>1282</v>
      </c>
      <c r="E100" s="64">
        <v>2021</v>
      </c>
      <c r="F100" s="64" t="s">
        <v>1283</v>
      </c>
      <c r="G100" s="73">
        <v>8000</v>
      </c>
    </row>
    <row r="101" spans="2:7" s="83" customFormat="1" ht="12.75" outlineLevel="2">
      <c r="B101" s="64"/>
      <c r="C101" s="64"/>
      <c r="D101" s="64"/>
      <c r="E101" s="64"/>
      <c r="F101" s="64"/>
      <c r="G101" s="73"/>
    </row>
    <row r="102" spans="2:7" s="83" customFormat="1" ht="12.75" outlineLevel="1">
      <c r="B102" s="64"/>
      <c r="C102" s="64"/>
      <c r="E102" s="64"/>
      <c r="F102" s="81" t="s">
        <v>1284</v>
      </c>
      <c r="G102" s="82">
        <f>SUBTOTAL(9,G100:G100)</f>
        <v>8000</v>
      </c>
    </row>
    <row r="103" spans="2:7" s="83" customFormat="1" ht="12.75" outlineLevel="1">
      <c r="B103" s="64"/>
      <c r="C103" s="64"/>
      <c r="D103" s="80"/>
      <c r="E103" s="64"/>
      <c r="F103" s="64"/>
      <c r="G103" s="97"/>
    </row>
    <row r="104" spans="1:7" s="83" customFormat="1" ht="12.75" outlineLevel="2">
      <c r="A104" s="92" t="s">
        <v>820</v>
      </c>
      <c r="B104" s="93" t="s">
        <v>1166</v>
      </c>
      <c r="C104" s="64">
        <v>2</v>
      </c>
      <c r="D104" s="64" t="s">
        <v>1285</v>
      </c>
      <c r="E104" s="64">
        <v>2021</v>
      </c>
      <c r="F104" s="64" t="s">
        <v>1286</v>
      </c>
      <c r="G104" s="73">
        <v>0</v>
      </c>
    </row>
    <row r="105" spans="1:7" s="83" customFormat="1" ht="12.75" outlineLevel="2">
      <c r="A105" s="83" t="s">
        <v>820</v>
      </c>
      <c r="B105" s="64" t="s">
        <v>1166</v>
      </c>
      <c r="C105" s="64">
        <v>2</v>
      </c>
      <c r="D105" s="64" t="s">
        <v>1287</v>
      </c>
      <c r="E105" s="64">
        <v>2021</v>
      </c>
      <c r="F105" s="64" t="s">
        <v>1288</v>
      </c>
      <c r="G105" s="73">
        <v>2700</v>
      </c>
    </row>
    <row r="106" spans="2:7" s="83" customFormat="1" ht="12.75" outlineLevel="2">
      <c r="B106" s="64"/>
      <c r="C106" s="64"/>
      <c r="D106" s="64"/>
      <c r="E106" s="64"/>
      <c r="F106" s="64"/>
      <c r="G106" s="73"/>
    </row>
    <row r="107" spans="2:7" s="83" customFormat="1" ht="12.75" outlineLevel="1">
      <c r="B107" s="64"/>
      <c r="C107" s="64"/>
      <c r="E107" s="64"/>
      <c r="F107" s="81" t="s">
        <v>1289</v>
      </c>
      <c r="G107" s="82">
        <f>SUBTOTAL(9,G104:G105)</f>
        <v>2700</v>
      </c>
    </row>
    <row r="108" spans="2:7" s="83" customFormat="1" ht="12.75" outlineLevel="1">
      <c r="B108" s="64"/>
      <c r="C108" s="64"/>
      <c r="D108" s="80"/>
      <c r="E108" s="64"/>
      <c r="F108" s="64"/>
      <c r="G108" s="97"/>
    </row>
    <row r="109" spans="2:7" s="83" customFormat="1" ht="12.75" outlineLevel="1">
      <c r="B109" s="64"/>
      <c r="C109" s="64">
        <v>2</v>
      </c>
      <c r="D109" s="64" t="s">
        <v>1290</v>
      </c>
      <c r="E109" s="64">
        <v>2021</v>
      </c>
      <c r="F109" s="64" t="s">
        <v>1291</v>
      </c>
      <c r="G109" s="73">
        <v>0</v>
      </c>
    </row>
    <row r="110" spans="2:7" s="83" customFormat="1" ht="12.75" outlineLevel="1">
      <c r="B110" s="64"/>
      <c r="C110" s="64">
        <v>2</v>
      </c>
      <c r="D110" s="95" t="s">
        <v>1292</v>
      </c>
      <c r="E110" s="64">
        <v>2021</v>
      </c>
      <c r="F110" s="64" t="s">
        <v>1293</v>
      </c>
      <c r="G110" s="99">
        <v>0</v>
      </c>
    </row>
    <row r="111" spans="2:7" s="83" customFormat="1" ht="12.75" outlineLevel="1">
      <c r="B111" s="64"/>
      <c r="C111" s="64"/>
      <c r="D111" s="80"/>
      <c r="E111" s="64"/>
      <c r="F111" s="64"/>
      <c r="G111" s="97"/>
    </row>
    <row r="112" spans="2:7" s="83" customFormat="1" ht="12.75" outlineLevel="1">
      <c r="B112" s="64"/>
      <c r="C112" s="64"/>
      <c r="D112" s="80"/>
      <c r="E112" s="64"/>
      <c r="F112" s="81" t="s">
        <v>1294</v>
      </c>
      <c r="G112" s="82">
        <f>G109+G110</f>
        <v>0</v>
      </c>
    </row>
    <row r="113" spans="2:7" s="83" customFormat="1" ht="12.75" outlineLevel="1">
      <c r="B113" s="64"/>
      <c r="C113" s="64"/>
      <c r="D113" s="80"/>
      <c r="E113" s="64"/>
      <c r="F113" s="64"/>
      <c r="G113" s="97"/>
    </row>
    <row r="114" spans="1:7" s="83" customFormat="1" ht="12.75" outlineLevel="2">
      <c r="A114" s="83" t="s">
        <v>906</v>
      </c>
      <c r="B114" s="64" t="s">
        <v>1166</v>
      </c>
      <c r="C114" s="64">
        <v>2</v>
      </c>
      <c r="D114" s="64" t="s">
        <v>1295</v>
      </c>
      <c r="E114" s="64">
        <v>2021</v>
      </c>
      <c r="F114" s="64" t="s">
        <v>1296</v>
      </c>
      <c r="G114" s="73">
        <v>0</v>
      </c>
    </row>
    <row r="115" spans="1:7" s="83" customFormat="1" ht="12.75" outlineLevel="2">
      <c r="A115" s="92" t="s">
        <v>906</v>
      </c>
      <c r="B115" s="93" t="s">
        <v>1166</v>
      </c>
      <c r="C115" s="64">
        <v>2</v>
      </c>
      <c r="D115" s="64" t="s">
        <v>1297</v>
      </c>
      <c r="E115" s="64">
        <v>2021</v>
      </c>
      <c r="F115" s="64" t="s">
        <v>1298</v>
      </c>
      <c r="G115" s="73">
        <v>0</v>
      </c>
    </row>
    <row r="116" spans="1:7" s="83" customFormat="1" ht="12.75" outlineLevel="2">
      <c r="A116" s="64"/>
      <c r="B116" s="64"/>
      <c r="C116" s="64">
        <v>2</v>
      </c>
      <c r="D116" s="64" t="s">
        <v>1299</v>
      </c>
      <c r="E116" s="64">
        <v>2021</v>
      </c>
      <c r="F116" s="64" t="s">
        <v>1300</v>
      </c>
      <c r="G116" s="73">
        <v>60000</v>
      </c>
    </row>
    <row r="117" spans="1:7" s="83" customFormat="1" ht="12.75" outlineLevel="2">
      <c r="A117" s="64"/>
      <c r="B117" s="64"/>
      <c r="C117" s="64">
        <v>2</v>
      </c>
      <c r="D117" s="64" t="s">
        <v>1301</v>
      </c>
      <c r="E117" s="64">
        <v>2021</v>
      </c>
      <c r="F117" s="64" t="s">
        <v>1302</v>
      </c>
      <c r="G117" s="73">
        <v>96000</v>
      </c>
    </row>
    <row r="118" spans="1:7" s="83" customFormat="1" ht="12.75" outlineLevel="2">
      <c r="A118" s="64"/>
      <c r="B118" s="64"/>
      <c r="C118" s="64">
        <v>2</v>
      </c>
      <c r="D118" s="64" t="s">
        <v>1303</v>
      </c>
      <c r="E118" s="64">
        <v>2021</v>
      </c>
      <c r="F118" s="64" t="s">
        <v>1304</v>
      </c>
      <c r="G118" s="73">
        <v>30000</v>
      </c>
    </row>
    <row r="119" spans="2:7" s="83" customFormat="1" ht="12.75" outlineLevel="2">
      <c r="B119" s="64"/>
      <c r="C119" s="64"/>
      <c r="D119" s="64"/>
      <c r="E119" s="64"/>
      <c r="F119" s="64"/>
      <c r="G119" s="73"/>
    </row>
    <row r="120" spans="2:7" s="83" customFormat="1" ht="12.75" outlineLevel="1">
      <c r="B120" s="64"/>
      <c r="C120" s="64"/>
      <c r="E120" s="64"/>
      <c r="F120" s="81" t="s">
        <v>1305</v>
      </c>
      <c r="G120" s="82">
        <f>SUBTOTAL(9,G114:G118)</f>
        <v>186000</v>
      </c>
    </row>
    <row r="121" spans="2:7" s="83" customFormat="1" ht="12.75" outlineLevel="1">
      <c r="B121" s="64"/>
      <c r="C121" s="64"/>
      <c r="E121" s="64"/>
      <c r="F121" s="80"/>
      <c r="G121" s="97"/>
    </row>
    <row r="122" spans="1:7" s="83" customFormat="1" ht="12.75" outlineLevel="2">
      <c r="A122" s="92" t="s">
        <v>1041</v>
      </c>
      <c r="B122" s="93" t="s">
        <v>1166</v>
      </c>
      <c r="C122" s="64">
        <v>2</v>
      </c>
      <c r="D122" s="64" t="s">
        <v>1306</v>
      </c>
      <c r="E122" s="64">
        <v>2021</v>
      </c>
      <c r="F122" s="64" t="s">
        <v>1307</v>
      </c>
      <c r="G122" s="73">
        <v>27000</v>
      </c>
    </row>
    <row r="123" spans="1:7" s="83" customFormat="1" ht="12.75" outlineLevel="2">
      <c r="A123" s="83" t="s">
        <v>1041</v>
      </c>
      <c r="B123" s="64" t="s">
        <v>1166</v>
      </c>
      <c r="C123" s="64">
        <v>2</v>
      </c>
      <c r="D123" s="64" t="s">
        <v>1308</v>
      </c>
      <c r="E123" s="64">
        <v>2021</v>
      </c>
      <c r="F123" s="64" t="s">
        <v>1309</v>
      </c>
      <c r="G123" s="73">
        <v>100000</v>
      </c>
    </row>
    <row r="124" spans="2:7" s="83" customFormat="1" ht="12.75" outlineLevel="2">
      <c r="B124" s="64"/>
      <c r="C124" s="64"/>
      <c r="D124" s="64"/>
      <c r="E124" s="64"/>
      <c r="F124" s="64"/>
      <c r="G124" s="73"/>
    </row>
    <row r="125" spans="3:7" s="83" customFormat="1" ht="12.75" outlineLevel="1">
      <c r="C125" s="64"/>
      <c r="E125" s="64"/>
      <c r="F125" s="81" t="s">
        <v>1310</v>
      </c>
      <c r="G125" s="82">
        <f>SUBTOTAL(9,G122:G123)</f>
        <v>127000</v>
      </c>
    </row>
    <row r="126" spans="3:7" s="83" customFormat="1" ht="12.75" outlineLevel="1">
      <c r="C126" s="64"/>
      <c r="E126" s="64"/>
      <c r="F126" s="80"/>
      <c r="G126" s="97"/>
    </row>
    <row r="127" spans="3:7" s="83" customFormat="1" ht="12.75" outlineLevel="1">
      <c r="C127" s="64">
        <v>2</v>
      </c>
      <c r="D127" s="64" t="s">
        <v>1311</v>
      </c>
      <c r="E127" s="64">
        <v>2021</v>
      </c>
      <c r="F127" s="95" t="s">
        <v>1312</v>
      </c>
      <c r="G127" s="99">
        <v>15000</v>
      </c>
    </row>
    <row r="128" spans="3:7" s="83" customFormat="1" ht="12.75" outlineLevel="1">
      <c r="C128" s="64">
        <v>2</v>
      </c>
      <c r="D128" s="64" t="s">
        <v>1313</v>
      </c>
      <c r="E128" s="64">
        <v>2021</v>
      </c>
      <c r="F128" s="64" t="s">
        <v>1314</v>
      </c>
      <c r="G128" s="73">
        <v>0</v>
      </c>
    </row>
    <row r="129" spans="3:7" s="83" customFormat="1" ht="12.75" outlineLevel="1">
      <c r="C129" s="64"/>
      <c r="D129" s="64"/>
      <c r="E129" s="64"/>
      <c r="F129" s="64"/>
      <c r="G129" s="73"/>
    </row>
    <row r="130" spans="3:7" s="83" customFormat="1" ht="12.75" outlineLevel="1">
      <c r="C130" s="64"/>
      <c r="E130" s="64"/>
      <c r="F130" s="81" t="s">
        <v>1315</v>
      </c>
      <c r="G130" s="82">
        <f>SUBTOTAL(9,G127:G128)</f>
        <v>15000</v>
      </c>
    </row>
    <row r="131" spans="3:7" s="83" customFormat="1" ht="12.75" outlineLevel="1">
      <c r="C131" s="64"/>
      <c r="E131" s="64"/>
      <c r="F131" s="80"/>
      <c r="G131" s="97"/>
    </row>
    <row r="132" spans="3:7" s="83" customFormat="1" ht="12.75" outlineLevel="1">
      <c r="C132" s="64">
        <v>2</v>
      </c>
      <c r="D132" s="83" t="s">
        <v>1316</v>
      </c>
      <c r="E132" s="96">
        <v>2021</v>
      </c>
      <c r="F132" s="64" t="s">
        <v>1317</v>
      </c>
      <c r="G132" s="73">
        <v>27900</v>
      </c>
    </row>
    <row r="133" spans="3:7" s="83" customFormat="1" ht="12.75" outlineLevel="1">
      <c r="C133" s="64">
        <v>2</v>
      </c>
      <c r="D133" s="83" t="s">
        <v>1318</v>
      </c>
      <c r="E133" s="96">
        <v>2021</v>
      </c>
      <c r="F133" s="64" t="s">
        <v>1319</v>
      </c>
      <c r="G133" s="73">
        <v>9100</v>
      </c>
    </row>
    <row r="134" spans="3:7" s="83" customFormat="1" ht="12.75" outlineLevel="1">
      <c r="C134" s="64"/>
      <c r="E134" s="96"/>
      <c r="F134" s="80"/>
      <c r="G134" s="97"/>
    </row>
    <row r="135" spans="3:7" s="83" customFormat="1" ht="12.75" outlineLevel="1">
      <c r="C135" s="64"/>
      <c r="E135" s="96"/>
      <c r="F135" s="81" t="s">
        <v>1320</v>
      </c>
      <c r="G135" s="82">
        <f>SUM(G132:G133)</f>
        <v>37000</v>
      </c>
    </row>
    <row r="136" spans="3:7" s="83" customFormat="1" ht="12.75" outlineLevel="1">
      <c r="C136" s="64"/>
      <c r="E136" s="96"/>
      <c r="F136" s="80"/>
      <c r="G136" s="97"/>
    </row>
    <row r="137" spans="3:7" s="83" customFormat="1" ht="12.75" outlineLevel="1">
      <c r="C137" s="64">
        <v>2</v>
      </c>
      <c r="D137" s="83" t="s">
        <v>1321</v>
      </c>
      <c r="E137" s="96">
        <v>2021</v>
      </c>
      <c r="F137" s="64" t="s">
        <v>1322</v>
      </c>
      <c r="G137" s="73">
        <v>7000</v>
      </c>
    </row>
    <row r="138" spans="3:7" s="83" customFormat="1" ht="12.75" outlineLevel="1">
      <c r="C138" s="64">
        <v>2</v>
      </c>
      <c r="D138" s="83" t="s">
        <v>1323</v>
      </c>
      <c r="E138" s="96">
        <v>2021</v>
      </c>
      <c r="F138" s="64" t="s">
        <v>1324</v>
      </c>
      <c r="G138" s="73">
        <v>20000</v>
      </c>
    </row>
    <row r="139" spans="3:7" s="83" customFormat="1" ht="12.75" outlineLevel="1">
      <c r="C139" s="64"/>
      <c r="E139" s="64"/>
      <c r="F139" s="80"/>
      <c r="G139" s="97"/>
    </row>
    <row r="140" spans="3:7" s="83" customFormat="1" ht="12.75" outlineLevel="1">
      <c r="C140" s="64"/>
      <c r="E140" s="64"/>
      <c r="F140" s="81" t="s">
        <v>1325</v>
      </c>
      <c r="G140" s="82">
        <f>SUM(G137:G138)</f>
        <v>27000</v>
      </c>
    </row>
    <row r="141" ht="12.75">
      <c r="A141" s="20" t="s">
        <v>1326</v>
      </c>
    </row>
    <row r="142" spans="3:7" ht="12.75">
      <c r="C142" s="78"/>
      <c r="D142" s="78"/>
      <c r="E142" s="78"/>
      <c r="F142" s="81" t="s">
        <v>1338</v>
      </c>
      <c r="G142" s="82">
        <f>G26+G30+G46+G55+G62+G68+G73+G78+G82+G86+G92+G98+G102+G107+G112+G120+G125+G130+G135+G140</f>
        <v>17921159</v>
      </c>
    </row>
  </sheetData>
  <sheetProtection selectLockedCells="1" selectUnlockedCells="1"/>
  <mergeCells count="2">
    <mergeCell ref="C2:G2"/>
    <mergeCell ref="C5:E5"/>
  </mergeCells>
  <printOptions/>
  <pageMargins left="0.75" right="0.75" top="1" bottom="1" header="0.5118055555555555" footer="0.5118055555555555"/>
  <pageSetup fitToHeight="0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Mariaje Otaegi</cp:lastModifiedBy>
  <cp:lastPrinted>2019-11-14T10:54:06Z</cp:lastPrinted>
  <dcterms:created xsi:type="dcterms:W3CDTF">2020-11-25T17:33:19Z</dcterms:created>
  <dcterms:modified xsi:type="dcterms:W3CDTF">2020-12-03T11:49:22Z</dcterms:modified>
  <cp:category/>
  <cp:version/>
  <cp:contentType/>
  <cp:contentStatus/>
</cp:coreProperties>
</file>